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631fe6c80d323a/Mijn documenten/CU Bodegraven Reeuwijk/financiën CU BR/"/>
    </mc:Choice>
  </mc:AlternateContent>
  <xr:revisionPtr revIDLastSave="13" documentId="8_{BD0D5D66-1E26-4694-A603-794B0784BE5B}" xr6:coauthVersionLast="47" xr6:coauthVersionMax="47" xr10:uidLastSave="{85B37327-DB97-4990-AA14-E3A579209479}"/>
  <bookViews>
    <workbookView xWindow="-108" yWindow="-108" windowWidth="23256" windowHeight="13176" activeTab="6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  <sheet name="2024" sheetId="8" r:id="rId7"/>
    <sheet name="Blad1" sheetId="5" r:id="rId8"/>
  </sheets>
  <definedNames>
    <definedName name="_xlnm.Print_Area" localSheetId="0">'2018'!$A$1:$E$34</definedName>
    <definedName name="_xlnm.Print_Area" localSheetId="1">'2019'!$A$1:$F$34</definedName>
    <definedName name="_xlnm.Print_Area" localSheetId="2">'2020'!$A$1:$G$35</definedName>
    <definedName name="_xlnm.Print_Area" localSheetId="3">'2021'!$A$1:$E$34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" l="1"/>
  <c r="E28" i="8"/>
  <c r="D28" i="8"/>
  <c r="C28" i="8"/>
  <c r="B28" i="8"/>
  <c r="H20" i="8"/>
  <c r="G20" i="8"/>
  <c r="F20" i="8"/>
  <c r="E20" i="8"/>
  <c r="D20" i="8"/>
  <c r="B20" i="8"/>
  <c r="C15" i="8"/>
  <c r="C20" i="8" s="1"/>
  <c r="H10" i="8"/>
  <c r="G10" i="8"/>
  <c r="F10" i="8"/>
  <c r="E10" i="8"/>
  <c r="E22" i="8" s="1"/>
  <c r="D10" i="8"/>
  <c r="C10" i="8"/>
  <c r="B10" i="8"/>
  <c r="H24" i="6"/>
  <c r="H13" i="6"/>
  <c r="E33" i="7"/>
  <c r="D33" i="7"/>
  <c r="C33" i="7"/>
  <c r="B33" i="7"/>
  <c r="F24" i="7"/>
  <c r="E24" i="7"/>
  <c r="D24" i="7"/>
  <c r="C24" i="7"/>
  <c r="B24" i="7"/>
  <c r="C19" i="7"/>
  <c r="F13" i="7"/>
  <c r="E13" i="7"/>
  <c r="E26" i="7" s="1"/>
  <c r="D13" i="7"/>
  <c r="D26" i="7" s="1"/>
  <c r="C13" i="7"/>
  <c r="C26" i="7" s="1"/>
  <c r="B13" i="7"/>
  <c r="B26" i="7" s="1"/>
  <c r="G24" i="6"/>
  <c r="G13" i="6"/>
  <c r="F13" i="6"/>
  <c r="F24" i="6"/>
  <c r="E33" i="6"/>
  <c r="D33" i="6"/>
  <c r="C33" i="6"/>
  <c r="B33" i="6"/>
  <c r="E24" i="6"/>
  <c r="D24" i="6"/>
  <c r="C24" i="6"/>
  <c r="B24" i="6"/>
  <c r="B26" i="6" s="1"/>
  <c r="C19" i="6"/>
  <c r="E13" i="6"/>
  <c r="E26" i="6" s="1"/>
  <c r="D13" i="6"/>
  <c r="D26" i="6" s="1"/>
  <c r="C13" i="6"/>
  <c r="C26" i="6" s="1"/>
  <c r="B13" i="6"/>
  <c r="E24" i="4"/>
  <c r="E38" i="4"/>
  <c r="E33" i="4"/>
  <c r="E13" i="4"/>
  <c r="D33" i="4"/>
  <c r="C33" i="4"/>
  <c r="B33" i="4"/>
  <c r="D24" i="4"/>
  <c r="B24" i="4"/>
  <c r="C19" i="4"/>
  <c r="C24" i="4" s="1"/>
  <c r="D13" i="4"/>
  <c r="C13" i="4"/>
  <c r="B13" i="4"/>
  <c r="F32" i="3"/>
  <c r="F23" i="3"/>
  <c r="F13" i="3"/>
  <c r="E32" i="3"/>
  <c r="D32" i="3"/>
  <c r="E37" i="3" s="1"/>
  <c r="C32" i="3"/>
  <c r="B32" i="3"/>
  <c r="D23" i="3"/>
  <c r="C23" i="3"/>
  <c r="B23" i="3"/>
  <c r="E18" i="3"/>
  <c r="E23" i="3" s="1"/>
  <c r="E13" i="3"/>
  <c r="D13" i="3"/>
  <c r="C13" i="3"/>
  <c r="B13" i="3"/>
  <c r="B25" i="3" s="1"/>
  <c r="D36" i="1"/>
  <c r="C36" i="1"/>
  <c r="E32" i="2"/>
  <c r="E13" i="2"/>
  <c r="E18" i="2"/>
  <c r="E23" i="2" s="1"/>
  <c r="D32" i="2"/>
  <c r="C32" i="2"/>
  <c r="B32" i="2"/>
  <c r="C37" i="2" s="1"/>
  <c r="D23" i="2"/>
  <c r="C23" i="2"/>
  <c r="B23" i="2"/>
  <c r="D13" i="2"/>
  <c r="C13" i="2"/>
  <c r="B13" i="2"/>
  <c r="C32" i="1"/>
  <c r="D32" i="1"/>
  <c r="B32" i="1"/>
  <c r="D23" i="1"/>
  <c r="C23" i="1"/>
  <c r="C25" i="1" s="1"/>
  <c r="B23" i="1"/>
  <c r="D13" i="1"/>
  <c r="D25" i="1" s="1"/>
  <c r="C13" i="1"/>
  <c r="B13" i="1"/>
  <c r="B25" i="1" s="1"/>
  <c r="B22" i="8" l="1"/>
  <c r="D22" i="8"/>
  <c r="C22" i="8"/>
  <c r="D38" i="4"/>
  <c r="F37" i="3"/>
  <c r="B26" i="4"/>
  <c r="D37" i="2"/>
  <c r="E37" i="2"/>
  <c r="D37" i="3"/>
  <c r="D26" i="4"/>
  <c r="D40" i="4" s="1"/>
  <c r="E26" i="4"/>
  <c r="E40" i="4" s="1"/>
  <c r="C26" i="4"/>
  <c r="C38" i="4"/>
  <c r="C25" i="3"/>
  <c r="D25" i="3"/>
  <c r="D39" i="3" s="1"/>
  <c r="B25" i="2"/>
  <c r="E25" i="3"/>
  <c r="C37" i="3"/>
  <c r="C39" i="3" s="1"/>
  <c r="E39" i="3"/>
  <c r="F25" i="3"/>
  <c r="F39" i="3" s="1"/>
  <c r="E25" i="2"/>
  <c r="E39" i="2" s="1"/>
  <c r="C25" i="2"/>
  <c r="C39" i="2" s="1"/>
  <c r="D25" i="2"/>
  <c r="D39" i="2" l="1"/>
  <c r="C40" i="4"/>
</calcChain>
</file>

<file path=xl/sharedStrings.xml><?xml version="1.0" encoding="utf-8"?>
<sst xmlns="http://schemas.openxmlformats.org/spreadsheetml/2006/main" count="155" uniqueCount="29">
  <si>
    <t>Afdeling ChristenUnie Bodegraven-Reeuwijk</t>
  </si>
  <si>
    <t>Financieel jaarverslag 2018</t>
  </si>
  <si>
    <t>Resultatenrekening</t>
  </si>
  <si>
    <t>Ontvangsten</t>
  </si>
  <si>
    <t>Giften</t>
  </si>
  <si>
    <t>Afdracht Partijbureau Amersfoort</t>
  </si>
  <si>
    <t>Rente</t>
  </si>
  <si>
    <t>Uitgaven</t>
  </si>
  <si>
    <t>Bankkosten</t>
  </si>
  <si>
    <t>Diversen</t>
  </si>
  <si>
    <t>Promotie / drukwerk</t>
  </si>
  <si>
    <t>Vergaderingen / zaalhuur</t>
  </si>
  <si>
    <t>Bestuurskosten</t>
  </si>
  <si>
    <t>saldo</t>
  </si>
  <si>
    <t>Balans</t>
  </si>
  <si>
    <t>Spaarrekening</t>
  </si>
  <si>
    <t>Betaalrekening</t>
  </si>
  <si>
    <t>Controletelling banksaldo</t>
  </si>
  <si>
    <t xml:space="preserve"> </t>
  </si>
  <si>
    <t>Verschil</t>
  </si>
  <si>
    <t>Financieel jaarverslag 2020</t>
  </si>
  <si>
    <t>Financieel jaarverslag 2019</t>
  </si>
  <si>
    <t>Financieel jaarverslag 2021</t>
  </si>
  <si>
    <t>Verkiezingen</t>
  </si>
  <si>
    <t>Kruispostensaldo toevoegen)</t>
  </si>
  <si>
    <t>-</t>
  </si>
  <si>
    <t>Financieel jaarverslag 2023</t>
  </si>
  <si>
    <t>Financieel jaarverslag 2022</t>
  </si>
  <si>
    <t>Financiële verslaglegging afdeling ChristenUnie Bodegraven-Reeuwijk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</si>
</sst>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/>
    </xf>
    <xf numFmtId="43" fontId="2" fillId="0" borderId="2" xfId="1" applyFont="1" applyFill="1" applyBorder="1" applyAlignment="1">
      <alignment horizontal="left" vertical="top"/>
    </xf>
    <xf numFmtId="43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43" fontId="0" fillId="0" borderId="0" xfId="1" applyFont="1" applyFill="1" applyBorder="1" applyAlignment="1">
      <alignment horizontal="left" vertical="top"/>
    </xf>
    <xf numFmtId="43" fontId="3" fillId="0" borderId="1" xfId="1" applyFont="1" applyFill="1" applyBorder="1" applyAlignment="1">
      <alignment horizontal="left" vertical="top"/>
    </xf>
    <xf numFmtId="43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5" fillId="0" borderId="0" xfId="0" applyNumberFormat="1" applyFont="1" applyAlignment="1">
      <alignment horizontal="left" vertical="top"/>
    </xf>
    <xf numFmtId="0" fontId="3" fillId="0" borderId="3" xfId="0" applyFont="1" applyBorder="1"/>
    <xf numFmtId="0" fontId="2" fillId="0" borderId="0" xfId="0" applyFont="1"/>
    <xf numFmtId="0" fontId="2" fillId="0" borderId="1" xfId="0" applyFont="1" applyBorder="1"/>
    <xf numFmtId="43" fontId="2" fillId="0" borderId="0" xfId="0" applyNumberFormat="1" applyFont="1"/>
    <xf numFmtId="0" fontId="0" fillId="0" borderId="0" xfId="0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43" fontId="2" fillId="0" borderId="2" xfId="1" applyFont="1" applyFill="1" applyBorder="1" applyAlignment="1">
      <alignment vertical="top"/>
    </xf>
    <xf numFmtId="0" fontId="5" fillId="0" borderId="0" xfId="0" applyFont="1" applyAlignment="1">
      <alignment horizontal="right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/>
    <xf numFmtId="0" fontId="8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right" vertical="top"/>
    </xf>
    <xf numFmtId="43" fontId="7" fillId="0" borderId="6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right" vertical="top"/>
    </xf>
    <xf numFmtId="43" fontId="7" fillId="0" borderId="6" xfId="1" applyFont="1" applyFill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right"/>
    </xf>
    <xf numFmtId="43" fontId="7" fillId="0" borderId="6" xfId="1" applyFont="1" applyFill="1" applyBorder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44" fontId="6" fillId="0" borderId="6" xfId="1" applyNumberFormat="1" applyFont="1" applyFill="1" applyBorder="1" applyAlignment="1">
      <alignment horizontal="left" vertical="top"/>
    </xf>
    <xf numFmtId="44" fontId="6" fillId="0" borderId="6" xfId="0" applyNumberFormat="1" applyFont="1" applyBorder="1" applyAlignment="1">
      <alignment horizontal="right" vertical="top"/>
    </xf>
    <xf numFmtId="44" fontId="6" fillId="0" borderId="6" xfId="0" applyNumberFormat="1" applyFont="1" applyBorder="1" applyAlignment="1">
      <alignment horizontal="center" vertical="top"/>
    </xf>
    <xf numFmtId="44" fontId="6" fillId="0" borderId="6" xfId="1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/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763142</xdr:colOff>
      <xdr:row>0</xdr:row>
      <xdr:rowOff>0</xdr:rowOff>
    </xdr:from>
    <xdr:ext cx="681355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81355" cy="10795"/>
        </a:xfrm>
        <a:custGeom>
          <a:avLst/>
          <a:gdLst/>
          <a:ahLst/>
          <a:cxnLst/>
          <a:rect l="0" t="0" r="0" b="0"/>
          <a:pathLst>
            <a:path w="681355" h="10795">
              <a:moveTo>
                <a:pt x="681228" y="0"/>
              </a:moveTo>
              <a:lnTo>
                <a:pt x="0" y="0"/>
              </a:lnTo>
              <a:lnTo>
                <a:pt x="0" y="10667"/>
              </a:lnTo>
              <a:lnTo>
                <a:pt x="681228" y="10667"/>
              </a:lnTo>
              <a:lnTo>
                <a:pt x="681228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8</xdr:col>
      <xdr:colOff>390016</xdr:colOff>
      <xdr:row>0</xdr:row>
      <xdr:rowOff>0</xdr:rowOff>
    </xdr:from>
    <xdr:ext cx="67246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72465" cy="10795"/>
        </a:xfrm>
        <a:custGeom>
          <a:avLst/>
          <a:gdLst/>
          <a:ahLst/>
          <a:cxnLst/>
          <a:rect l="0" t="0" r="0" b="0"/>
          <a:pathLst>
            <a:path w="672465" h="10795">
              <a:moveTo>
                <a:pt x="672084" y="0"/>
              </a:moveTo>
              <a:lnTo>
                <a:pt x="0" y="0"/>
              </a:lnTo>
              <a:lnTo>
                <a:pt x="0" y="10667"/>
              </a:lnTo>
              <a:lnTo>
                <a:pt x="672084" y="10667"/>
              </a:lnTo>
              <a:lnTo>
                <a:pt x="67208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19</xdr:col>
      <xdr:colOff>690817</xdr:colOff>
      <xdr:row>0</xdr:row>
      <xdr:rowOff>0</xdr:rowOff>
    </xdr:from>
    <xdr:ext cx="9525" cy="4000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9525" cy="40005"/>
        </a:xfrm>
        <a:custGeom>
          <a:avLst/>
          <a:gdLst/>
          <a:ahLst/>
          <a:cxnLst/>
          <a:rect l="0" t="0" r="0" b="0"/>
          <a:pathLst>
            <a:path w="9525" h="40005">
              <a:moveTo>
                <a:pt x="0" y="0"/>
              </a:moveTo>
              <a:lnTo>
                <a:pt x="9271" y="40004"/>
              </a:lnTo>
            </a:path>
          </a:pathLst>
        </a:custGeom>
        <a:ln w="8286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view="pageBreakPreview" zoomScale="110" zoomScaleNormal="100" zoomScaleSheetLayoutView="110" workbookViewId="0">
      <selection activeCell="J25" sqref="J25"/>
    </sheetView>
  </sheetViews>
  <sheetFormatPr defaultColWidth="9.33203125" defaultRowHeight="13.8" x14ac:dyDescent="0.25"/>
  <cols>
    <col min="1" max="1" width="42.6640625" style="1" bestFit="1" customWidth="1"/>
    <col min="2" max="3" width="10.109375" style="1" bestFit="1" customWidth="1"/>
    <col min="4" max="4" width="10.77734375" style="1" bestFit="1" customWidth="1"/>
    <col min="5" max="16384" width="9.33203125" style="1"/>
  </cols>
  <sheetData>
    <row r="1" spans="1:6" x14ac:dyDescent="0.25">
      <c r="A1" s="2" t="s">
        <v>0</v>
      </c>
    </row>
    <row r="2" spans="1:6" x14ac:dyDescent="0.25">
      <c r="A2" s="2" t="s">
        <v>1</v>
      </c>
    </row>
    <row r="5" spans="1:6" x14ac:dyDescent="0.25">
      <c r="A5" s="2" t="s">
        <v>2</v>
      </c>
    </row>
    <row r="7" spans="1:6" x14ac:dyDescent="0.25">
      <c r="B7" s="7">
        <v>2016</v>
      </c>
      <c r="C7" s="7">
        <v>2017</v>
      </c>
      <c r="D7" s="7">
        <v>2018</v>
      </c>
    </row>
    <row r="8" spans="1:6" x14ac:dyDescent="0.25">
      <c r="A8" s="2" t="s">
        <v>3</v>
      </c>
    </row>
    <row r="9" spans="1:6" x14ac:dyDescent="0.25">
      <c r="B9" s="3"/>
      <c r="C9" s="3"/>
      <c r="D9" s="3"/>
      <c r="E9" s="3"/>
      <c r="F9" s="3"/>
    </row>
    <row r="10" spans="1:6" x14ac:dyDescent="0.25">
      <c r="A10" s="1" t="s">
        <v>4</v>
      </c>
      <c r="B10" s="3">
        <v>786.85</v>
      </c>
      <c r="C10" s="3">
        <v>786.85</v>
      </c>
      <c r="D10" s="3">
        <v>3196.85</v>
      </c>
      <c r="E10" s="3"/>
      <c r="F10" s="3"/>
    </row>
    <row r="11" spans="1:6" x14ac:dyDescent="0.25">
      <c r="A11" s="1" t="s">
        <v>5</v>
      </c>
      <c r="B11" s="3">
        <v>947.78</v>
      </c>
      <c r="C11" s="3">
        <v>881.25</v>
      </c>
      <c r="D11" s="3">
        <v>996.44</v>
      </c>
      <c r="E11" s="3"/>
      <c r="F11" s="3"/>
    </row>
    <row r="12" spans="1:6" x14ac:dyDescent="0.25">
      <c r="A12" s="1" t="s">
        <v>6</v>
      </c>
      <c r="B12" s="3">
        <v>12.7</v>
      </c>
      <c r="C12" s="3">
        <v>7.67</v>
      </c>
      <c r="D12" s="3">
        <v>0</v>
      </c>
      <c r="E12" s="3"/>
      <c r="F12" s="3"/>
    </row>
    <row r="13" spans="1:6" ht="14.4" thickBot="1" x14ac:dyDescent="0.3">
      <c r="B13" s="4">
        <f>SUM(B10:B12)</f>
        <v>1747.3300000000002</v>
      </c>
      <c r="C13" s="4">
        <f>SUM(C10:C12)</f>
        <v>1675.77</v>
      </c>
      <c r="D13" s="4">
        <f>SUM(D10:D12)</f>
        <v>4193.29</v>
      </c>
      <c r="E13" s="3"/>
      <c r="F13" s="3"/>
    </row>
    <row r="14" spans="1:6" ht="14.4" thickTop="1" x14ac:dyDescent="0.25">
      <c r="B14" s="3"/>
      <c r="C14" s="3"/>
      <c r="D14" s="3"/>
      <c r="E14" s="3"/>
      <c r="F14" s="3"/>
    </row>
    <row r="15" spans="1:6" x14ac:dyDescent="0.25">
      <c r="B15" s="3"/>
      <c r="C15" s="3"/>
      <c r="D15" s="3"/>
      <c r="E15" s="3"/>
      <c r="F15" s="3"/>
    </row>
    <row r="16" spans="1:6" x14ac:dyDescent="0.25">
      <c r="A16" s="2" t="s">
        <v>7</v>
      </c>
      <c r="B16" s="3"/>
      <c r="C16" s="3"/>
      <c r="D16" s="3"/>
      <c r="E16" s="3"/>
      <c r="F16" s="3"/>
    </row>
    <row r="17" spans="1:6" x14ac:dyDescent="0.25">
      <c r="B17" s="3"/>
      <c r="C17" s="3"/>
      <c r="D17" s="3"/>
      <c r="E17" s="3"/>
      <c r="F17" s="3"/>
    </row>
    <row r="18" spans="1:6" x14ac:dyDescent="0.25">
      <c r="A18" s="1" t="s">
        <v>10</v>
      </c>
      <c r="B18" s="3">
        <v>103.46</v>
      </c>
      <c r="C18" s="3">
        <v>448.83</v>
      </c>
      <c r="D18" s="3">
        <v>4407.7</v>
      </c>
      <c r="E18" s="3"/>
      <c r="F18" s="3"/>
    </row>
    <row r="19" spans="1:6" x14ac:dyDescent="0.25">
      <c r="A19" s="1" t="s">
        <v>11</v>
      </c>
      <c r="B19" s="3">
        <v>102.5</v>
      </c>
      <c r="C19" s="3">
        <v>969.03</v>
      </c>
      <c r="D19" s="3">
        <v>1823.94</v>
      </c>
      <c r="E19" s="3"/>
      <c r="F19" s="3"/>
    </row>
    <row r="20" spans="1:6" x14ac:dyDescent="0.25">
      <c r="A20" s="1" t="s">
        <v>12</v>
      </c>
      <c r="B20" s="3">
        <v>59.15</v>
      </c>
      <c r="C20" s="3">
        <v>80</v>
      </c>
      <c r="D20" s="3">
        <v>71</v>
      </c>
      <c r="E20" s="3"/>
      <c r="F20" s="3"/>
    </row>
    <row r="21" spans="1:6" x14ac:dyDescent="0.25">
      <c r="A21" s="1" t="s">
        <v>8</v>
      </c>
      <c r="B21" s="3">
        <v>127.5</v>
      </c>
      <c r="C21" s="3">
        <v>130.55000000000001</v>
      </c>
      <c r="D21" s="3">
        <v>120.11</v>
      </c>
      <c r="E21" s="3"/>
      <c r="F21" s="3"/>
    </row>
    <row r="22" spans="1:6" x14ac:dyDescent="0.25">
      <c r="A22" s="1" t="s">
        <v>9</v>
      </c>
      <c r="B22" s="3"/>
      <c r="C22" s="3"/>
      <c r="D22" s="3">
        <v>617.32000000000005</v>
      </c>
      <c r="E22" s="3"/>
      <c r="F22" s="3"/>
    </row>
    <row r="23" spans="1:6" x14ac:dyDescent="0.25">
      <c r="B23" s="5">
        <f>SUM(B18:B22)</f>
        <v>392.60999999999996</v>
      </c>
      <c r="C23" s="5">
        <f>SUM(C18:C22)</f>
        <v>1628.4099999999999</v>
      </c>
      <c r="D23" s="5">
        <f>SUM(D18:D22)</f>
        <v>7040.0699999999988</v>
      </c>
      <c r="E23" s="3"/>
      <c r="F23" s="3"/>
    </row>
    <row r="24" spans="1:6" x14ac:dyDescent="0.25">
      <c r="B24" s="3"/>
      <c r="C24" s="3"/>
      <c r="D24" s="3"/>
      <c r="E24" s="3"/>
      <c r="F24" s="3"/>
    </row>
    <row r="25" spans="1:6" ht="14.4" thickBot="1" x14ac:dyDescent="0.3">
      <c r="A25" s="1" t="s">
        <v>13</v>
      </c>
      <c r="B25" s="6">
        <f>B13-B23</f>
        <v>1354.7200000000003</v>
      </c>
      <c r="C25" s="6">
        <f t="shared" ref="C25:D25" si="0">C13-C23</f>
        <v>47.360000000000127</v>
      </c>
      <c r="D25" s="6">
        <f t="shared" si="0"/>
        <v>-2846.7799999999988</v>
      </c>
    </row>
    <row r="26" spans="1:6" ht="14.4" thickTop="1" x14ac:dyDescent="0.25"/>
    <row r="28" spans="1:6" x14ac:dyDescent="0.25">
      <c r="A28" s="1" t="s">
        <v>14</v>
      </c>
    </row>
    <row r="30" spans="1:6" x14ac:dyDescent="0.25">
      <c r="A30" s="1" t="s">
        <v>15</v>
      </c>
      <c r="B30" s="3">
        <v>5486.3</v>
      </c>
      <c r="C30" s="3">
        <v>6093.97</v>
      </c>
      <c r="D30" s="3">
        <v>2795.19</v>
      </c>
    </row>
    <row r="31" spans="1:6" x14ac:dyDescent="0.25">
      <c r="A31" s="1" t="s">
        <v>16</v>
      </c>
      <c r="B31" s="3">
        <v>728.28</v>
      </c>
      <c r="C31" s="3">
        <v>247.92</v>
      </c>
      <c r="D31" s="3">
        <v>733.94</v>
      </c>
    </row>
    <row r="32" spans="1:6" ht="14.4" thickBot="1" x14ac:dyDescent="0.3">
      <c r="B32" s="4">
        <f>SUM(B30:B31)</f>
        <v>6214.58</v>
      </c>
      <c r="C32" s="4">
        <f t="shared" ref="C32:D32" si="1">SUM(C30:C31)</f>
        <v>6341.89</v>
      </c>
      <c r="D32" s="4">
        <f t="shared" si="1"/>
        <v>3529.13</v>
      </c>
    </row>
    <row r="33" spans="1:4" ht="14.4" thickTop="1" x14ac:dyDescent="0.25"/>
    <row r="36" spans="1:4" x14ac:dyDescent="0.25">
      <c r="A36" s="1" t="s">
        <v>17</v>
      </c>
      <c r="C36" s="10">
        <f>C32-B32</f>
        <v>127.3100000000004</v>
      </c>
      <c r="D36" s="10">
        <f>D32-C32</f>
        <v>-2812.76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5920-8B29-41A9-A561-04C40490D8B7}">
  <dimension ref="A1:E42"/>
  <sheetViews>
    <sheetView view="pageBreakPreview" zoomScaleNormal="100" zoomScaleSheetLayoutView="100" workbookViewId="0">
      <selection activeCell="U27" sqref="U27"/>
    </sheetView>
  </sheetViews>
  <sheetFormatPr defaultRowHeight="13.2" x14ac:dyDescent="0.25"/>
  <cols>
    <col min="1" max="1" width="42.6640625" bestFit="1" customWidth="1"/>
    <col min="2" max="3" width="10.109375" bestFit="1" customWidth="1"/>
    <col min="4" max="4" width="10.77734375" bestFit="1" customWidth="1"/>
    <col min="5" max="5" width="10.109375" bestFit="1" customWidth="1"/>
  </cols>
  <sheetData>
    <row r="1" spans="1:5" ht="13.8" x14ac:dyDescent="0.25">
      <c r="A1" s="2" t="s">
        <v>0</v>
      </c>
      <c r="B1" s="1"/>
      <c r="C1" s="1"/>
      <c r="D1" s="1"/>
    </row>
    <row r="2" spans="1:5" ht="13.8" x14ac:dyDescent="0.25">
      <c r="A2" s="2" t="s">
        <v>21</v>
      </c>
      <c r="B2" s="1"/>
      <c r="C2" s="1"/>
      <c r="D2" s="1"/>
    </row>
    <row r="3" spans="1:5" ht="13.8" x14ac:dyDescent="0.25">
      <c r="A3" s="1"/>
      <c r="B3" s="1"/>
      <c r="C3" s="1"/>
      <c r="D3" s="1"/>
    </row>
    <row r="4" spans="1:5" ht="13.8" x14ac:dyDescent="0.25">
      <c r="A4" s="1"/>
      <c r="B4" s="1"/>
      <c r="C4" s="1"/>
      <c r="D4" s="1"/>
    </row>
    <row r="5" spans="1:5" ht="13.8" x14ac:dyDescent="0.25">
      <c r="A5" s="2" t="s">
        <v>2</v>
      </c>
      <c r="B5" s="1"/>
      <c r="C5" s="1"/>
      <c r="D5" s="1"/>
    </row>
    <row r="6" spans="1:5" ht="13.8" x14ac:dyDescent="0.25">
      <c r="A6" s="1"/>
      <c r="B6" s="1"/>
      <c r="C6" s="1"/>
      <c r="D6" s="1"/>
    </row>
    <row r="7" spans="1:5" ht="13.8" x14ac:dyDescent="0.25">
      <c r="A7" s="1"/>
      <c r="B7" s="7">
        <v>2016</v>
      </c>
      <c r="C7" s="7">
        <v>2017</v>
      </c>
      <c r="D7" s="7">
        <v>2018</v>
      </c>
      <c r="E7" s="7">
        <v>2019</v>
      </c>
    </row>
    <row r="8" spans="1:5" ht="13.8" x14ac:dyDescent="0.25">
      <c r="A8" s="2" t="s">
        <v>3</v>
      </c>
      <c r="B8" s="1"/>
      <c r="C8" s="1"/>
      <c r="D8" s="1"/>
      <c r="E8" s="1"/>
    </row>
    <row r="9" spans="1:5" ht="13.8" x14ac:dyDescent="0.25">
      <c r="A9" s="1"/>
      <c r="B9" s="3"/>
      <c r="C9" s="3"/>
      <c r="D9" s="3"/>
      <c r="E9" s="3"/>
    </row>
    <row r="10" spans="1:5" ht="13.8" x14ac:dyDescent="0.25">
      <c r="A10" s="1" t="s">
        <v>4</v>
      </c>
      <c r="B10" s="3">
        <v>786.85</v>
      </c>
      <c r="C10" s="3">
        <v>786.85</v>
      </c>
      <c r="D10" s="3">
        <v>3196.85</v>
      </c>
      <c r="E10" s="8">
        <v>131.85</v>
      </c>
    </row>
    <row r="11" spans="1:5" ht="13.8" x14ac:dyDescent="0.25">
      <c r="A11" s="1" t="s">
        <v>5</v>
      </c>
      <c r="B11" s="3">
        <v>947.78</v>
      </c>
      <c r="C11" s="3">
        <v>881.25</v>
      </c>
      <c r="D11" s="3">
        <v>996.44</v>
      </c>
      <c r="E11" s="8">
        <v>1023.0600000000001</v>
      </c>
    </row>
    <row r="12" spans="1:5" ht="13.8" x14ac:dyDescent="0.25">
      <c r="A12" s="1" t="s">
        <v>6</v>
      </c>
      <c r="B12" s="3">
        <v>12.7</v>
      </c>
      <c r="C12" s="3">
        <v>7.67</v>
      </c>
      <c r="D12" s="3">
        <v>0</v>
      </c>
      <c r="E12" s="3"/>
    </row>
    <row r="13" spans="1:5" ht="14.4" thickBot="1" x14ac:dyDescent="0.3">
      <c r="A13" s="1"/>
      <c r="B13" s="4">
        <f>SUM(B10:B12)</f>
        <v>1747.3300000000002</v>
      </c>
      <c r="C13" s="4">
        <f>SUM(C10:C12)</f>
        <v>1675.77</v>
      </c>
      <c r="D13" s="4">
        <f>SUM(D10:D12)</f>
        <v>4193.29</v>
      </c>
      <c r="E13" s="4">
        <f>SUM(E10:E12)</f>
        <v>1154.9100000000001</v>
      </c>
    </row>
    <row r="14" spans="1:5" ht="14.4" thickTop="1" x14ac:dyDescent="0.25">
      <c r="A14" s="1"/>
      <c r="B14" s="3"/>
      <c r="C14" s="3"/>
      <c r="D14" s="3"/>
      <c r="E14" s="3"/>
    </row>
    <row r="15" spans="1:5" ht="13.8" x14ac:dyDescent="0.25">
      <c r="A15" s="1"/>
      <c r="B15" s="3"/>
      <c r="C15" s="3"/>
      <c r="D15" s="3"/>
      <c r="E15" s="3"/>
    </row>
    <row r="16" spans="1:5" ht="13.8" x14ac:dyDescent="0.25">
      <c r="A16" s="2" t="s">
        <v>7</v>
      </c>
      <c r="B16" s="3"/>
      <c r="C16" s="3"/>
      <c r="D16" s="3"/>
      <c r="E16" s="3"/>
    </row>
    <row r="17" spans="1:5" ht="13.8" x14ac:dyDescent="0.25">
      <c r="A17" s="1"/>
      <c r="B17" s="3"/>
      <c r="C17" s="3"/>
      <c r="D17" s="3"/>
      <c r="E17" s="3"/>
    </row>
    <row r="18" spans="1:5" ht="13.8" x14ac:dyDescent="0.25">
      <c r="A18" s="1" t="s">
        <v>10</v>
      </c>
      <c r="B18" s="3">
        <v>103.46</v>
      </c>
      <c r="C18" s="3">
        <v>448.83</v>
      </c>
      <c r="D18" s="3">
        <v>4407.7</v>
      </c>
      <c r="E18" s="8">
        <f>1404.2+524.1</f>
        <v>1928.3000000000002</v>
      </c>
    </row>
    <row r="19" spans="1:5" ht="13.8" x14ac:dyDescent="0.25">
      <c r="A19" s="1" t="s">
        <v>11</v>
      </c>
      <c r="B19" s="3">
        <v>102.5</v>
      </c>
      <c r="C19" s="3">
        <v>969.03</v>
      </c>
      <c r="D19" s="3">
        <v>1823.94</v>
      </c>
      <c r="E19" s="3"/>
    </row>
    <row r="20" spans="1:5" ht="13.8" x14ac:dyDescent="0.25">
      <c r="A20" s="1" t="s">
        <v>12</v>
      </c>
      <c r="B20" s="3">
        <v>59.15</v>
      </c>
      <c r="C20" s="3">
        <v>80</v>
      </c>
      <c r="D20" s="3">
        <v>71</v>
      </c>
      <c r="E20" s="3"/>
    </row>
    <row r="21" spans="1:5" ht="13.8" x14ac:dyDescent="0.25">
      <c r="A21" s="1" t="s">
        <v>8</v>
      </c>
      <c r="B21" s="3">
        <v>127.5</v>
      </c>
      <c r="C21" s="3">
        <v>130.55000000000001</v>
      </c>
      <c r="D21" s="3">
        <v>120.11</v>
      </c>
      <c r="E21" s="8">
        <v>119.02</v>
      </c>
    </row>
    <row r="22" spans="1:5" ht="13.8" x14ac:dyDescent="0.25">
      <c r="A22" s="1" t="s">
        <v>9</v>
      </c>
      <c r="B22" s="3"/>
      <c r="C22" s="3"/>
      <c r="D22" s="3">
        <v>617.32000000000005</v>
      </c>
      <c r="E22" s="8">
        <v>40</v>
      </c>
    </row>
    <row r="23" spans="1:5" ht="13.8" x14ac:dyDescent="0.25">
      <c r="A23" s="1"/>
      <c r="B23" s="5">
        <f>SUM(B18:B22)</f>
        <v>392.60999999999996</v>
      </c>
      <c r="C23" s="5">
        <f>SUM(C18:C22)</f>
        <v>1628.4099999999999</v>
      </c>
      <c r="D23" s="5">
        <f>SUM(D18:D22)</f>
        <v>7040.0699999999988</v>
      </c>
      <c r="E23" s="5">
        <f>SUM(E18:E22)</f>
        <v>2087.3200000000002</v>
      </c>
    </row>
    <row r="24" spans="1:5" ht="13.8" x14ac:dyDescent="0.25">
      <c r="A24" s="1"/>
      <c r="B24" s="3"/>
      <c r="C24" s="3"/>
      <c r="D24" s="3"/>
      <c r="E24" s="3"/>
    </row>
    <row r="25" spans="1:5" ht="14.4" thickBot="1" x14ac:dyDescent="0.3">
      <c r="A25" s="1" t="s">
        <v>13</v>
      </c>
      <c r="B25" s="9">
        <f>B13-B23</f>
        <v>1354.7200000000003</v>
      </c>
      <c r="C25" s="9">
        <f t="shared" ref="C25:E25" si="0">C13-C23</f>
        <v>47.360000000000127</v>
      </c>
      <c r="D25" s="9">
        <f t="shared" si="0"/>
        <v>-2846.7799999999988</v>
      </c>
      <c r="E25" s="9">
        <f t="shared" si="0"/>
        <v>-932.41000000000008</v>
      </c>
    </row>
    <row r="26" spans="1:5" ht="14.4" thickTop="1" x14ac:dyDescent="0.25">
      <c r="A26" s="1"/>
      <c r="B26" s="3"/>
      <c r="C26" s="3"/>
      <c r="D26" s="3"/>
      <c r="E26" s="3"/>
    </row>
    <row r="27" spans="1:5" ht="13.8" x14ac:dyDescent="0.25">
      <c r="A27" s="1"/>
      <c r="B27" s="3"/>
      <c r="C27" s="3"/>
      <c r="D27" s="3"/>
      <c r="E27" s="3"/>
    </row>
    <row r="28" spans="1:5" ht="13.8" x14ac:dyDescent="0.25">
      <c r="A28" s="1" t="s">
        <v>14</v>
      </c>
      <c r="B28" s="3"/>
      <c r="C28" s="3"/>
      <c r="D28" s="3"/>
      <c r="E28" s="3"/>
    </row>
    <row r="29" spans="1:5" ht="13.8" x14ac:dyDescent="0.25">
      <c r="A29" s="1"/>
      <c r="B29" s="3"/>
      <c r="C29" s="3"/>
      <c r="D29" s="3"/>
      <c r="E29" s="3"/>
    </row>
    <row r="30" spans="1:5" ht="13.8" x14ac:dyDescent="0.25">
      <c r="A30" s="1" t="s">
        <v>15</v>
      </c>
      <c r="B30" s="3">
        <v>5486.3</v>
      </c>
      <c r="C30" s="3">
        <v>6093.97</v>
      </c>
      <c r="D30" s="3">
        <v>2795.19</v>
      </c>
      <c r="E30" s="3">
        <v>1512.54</v>
      </c>
    </row>
    <row r="31" spans="1:5" ht="13.8" x14ac:dyDescent="0.25">
      <c r="A31" s="1" t="s">
        <v>16</v>
      </c>
      <c r="B31" s="3">
        <v>728.28</v>
      </c>
      <c r="C31" s="3">
        <v>247.92</v>
      </c>
      <c r="D31" s="3">
        <v>733.94</v>
      </c>
      <c r="E31" s="3">
        <v>1084.18</v>
      </c>
    </row>
    <row r="32" spans="1:5" ht="14.4" thickBot="1" x14ac:dyDescent="0.3">
      <c r="A32" s="1"/>
      <c r="B32" s="9">
        <f>SUM(B30:B31)</f>
        <v>6214.58</v>
      </c>
      <c r="C32" s="9">
        <f t="shared" ref="C32:E32" si="1">SUM(C30:C31)</f>
        <v>6341.89</v>
      </c>
      <c r="D32" s="9">
        <f t="shared" si="1"/>
        <v>3529.13</v>
      </c>
      <c r="E32" s="9">
        <f t="shared" si="1"/>
        <v>2596.7200000000003</v>
      </c>
    </row>
    <row r="33" spans="1:5" ht="13.8" thickTop="1" x14ac:dyDescent="0.25">
      <c r="B33" s="8"/>
      <c r="C33" s="8"/>
      <c r="D33" s="8"/>
      <c r="E33" s="8"/>
    </row>
    <row r="37" spans="1:5" ht="13.8" x14ac:dyDescent="0.25">
      <c r="A37" s="2" t="s">
        <v>17</v>
      </c>
      <c r="B37" s="2"/>
      <c r="C37" s="12">
        <f>B32-C32</f>
        <v>-127.3100000000004</v>
      </c>
      <c r="D37" s="12">
        <f t="shared" ref="D37:E37" si="2">C32-D32</f>
        <v>2812.76</v>
      </c>
      <c r="E37" s="12">
        <f t="shared" si="2"/>
        <v>932.40999999999985</v>
      </c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 t="s">
        <v>19</v>
      </c>
      <c r="B39" s="13"/>
      <c r="C39" s="14">
        <f>C25+C37</f>
        <v>-79.950000000000273</v>
      </c>
      <c r="D39" s="14">
        <f t="shared" ref="D39:E39" si="3">D25+D37</f>
        <v>-34.019999999998618</v>
      </c>
      <c r="E39" s="14">
        <f t="shared" si="3"/>
        <v>0</v>
      </c>
    </row>
    <row r="41" spans="1:5" x14ac:dyDescent="0.25">
      <c r="D41" s="11" t="s">
        <v>18</v>
      </c>
    </row>
    <row r="42" spans="1:5" x14ac:dyDescent="0.25">
      <c r="E42" s="11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6FEF-9324-4FF1-A81D-516A4D843B62}">
  <dimension ref="A1:F42"/>
  <sheetViews>
    <sheetView view="pageBreakPreview" zoomScale="106" zoomScaleNormal="100" zoomScaleSheetLayoutView="106" workbookViewId="0">
      <selection sqref="A1:XFD1048576"/>
    </sheetView>
  </sheetViews>
  <sheetFormatPr defaultColWidth="9.33203125" defaultRowHeight="13.8" x14ac:dyDescent="0.25"/>
  <cols>
    <col min="1" max="1" width="33.44140625" style="1" customWidth="1"/>
    <col min="2" max="3" width="10.33203125" style="1" bestFit="1" customWidth="1"/>
    <col min="4" max="4" width="11" style="1" bestFit="1" customWidth="1"/>
    <col min="5" max="5" width="10.33203125" style="1" bestFit="1" customWidth="1"/>
    <col min="6" max="6" width="10.109375" style="1" bestFit="1" customWidth="1"/>
    <col min="7" max="16384" width="9.33203125" style="1"/>
  </cols>
  <sheetData>
    <row r="1" spans="1:6" x14ac:dyDescent="0.25">
      <c r="A1" s="2" t="s">
        <v>0</v>
      </c>
    </row>
    <row r="2" spans="1:6" x14ac:dyDescent="0.25">
      <c r="A2" s="2" t="s">
        <v>20</v>
      </c>
    </row>
    <row r="5" spans="1:6" x14ac:dyDescent="0.25">
      <c r="A5" s="2" t="s">
        <v>2</v>
      </c>
    </row>
    <row r="7" spans="1:6" x14ac:dyDescent="0.25">
      <c r="B7" s="7">
        <v>2016</v>
      </c>
      <c r="C7" s="7">
        <v>2017</v>
      </c>
      <c r="D7" s="7">
        <v>2018</v>
      </c>
      <c r="E7" s="7">
        <v>2019</v>
      </c>
      <c r="F7" s="7">
        <v>2020</v>
      </c>
    </row>
    <row r="8" spans="1:6" x14ac:dyDescent="0.25">
      <c r="A8" s="2" t="s">
        <v>3</v>
      </c>
    </row>
    <row r="9" spans="1:6" x14ac:dyDescent="0.25">
      <c r="B9" s="3"/>
      <c r="C9" s="3"/>
      <c r="D9" s="3"/>
      <c r="E9" s="3"/>
      <c r="F9" s="3"/>
    </row>
    <row r="10" spans="1:6" x14ac:dyDescent="0.25">
      <c r="A10" s="1" t="s">
        <v>4</v>
      </c>
      <c r="B10" s="3">
        <v>786.85</v>
      </c>
      <c r="C10" s="3">
        <v>786.85</v>
      </c>
      <c r="D10" s="3">
        <v>3196.85</v>
      </c>
      <c r="E10" s="3">
        <v>131.85</v>
      </c>
      <c r="F10" s="3">
        <v>6.85</v>
      </c>
    </row>
    <row r="11" spans="1:6" x14ac:dyDescent="0.25">
      <c r="A11" s="1" t="s">
        <v>5</v>
      </c>
      <c r="B11" s="3">
        <v>947.78</v>
      </c>
      <c r="C11" s="3">
        <v>881.25</v>
      </c>
      <c r="D11" s="3">
        <v>996.44</v>
      </c>
      <c r="E11" s="3">
        <v>1023.0600000000001</v>
      </c>
      <c r="F11" s="3">
        <v>1060.25</v>
      </c>
    </row>
    <row r="12" spans="1:6" x14ac:dyDescent="0.25">
      <c r="A12" s="1" t="s">
        <v>6</v>
      </c>
      <c r="B12" s="3">
        <v>12.7</v>
      </c>
      <c r="C12" s="3">
        <v>7.67</v>
      </c>
      <c r="D12" s="3">
        <v>0</v>
      </c>
      <c r="E12" s="3"/>
      <c r="F12" s="3">
        <v>0.18</v>
      </c>
    </row>
    <row r="13" spans="1:6" ht="14.4" thickBot="1" x14ac:dyDescent="0.3">
      <c r="B13" s="4">
        <f>SUM(B10:B12)</f>
        <v>1747.3300000000002</v>
      </c>
      <c r="C13" s="4">
        <f>SUM(C10:C12)</f>
        <v>1675.77</v>
      </c>
      <c r="D13" s="4">
        <f>SUM(D10:D12)</f>
        <v>4193.29</v>
      </c>
      <c r="E13" s="4">
        <f>SUM(E10:E12)</f>
        <v>1154.9100000000001</v>
      </c>
      <c r="F13" s="4">
        <f>SUM(F10:F12)</f>
        <v>1067.28</v>
      </c>
    </row>
    <row r="14" spans="1:6" ht="14.4" thickTop="1" x14ac:dyDescent="0.25">
      <c r="B14" s="3"/>
      <c r="C14" s="3"/>
      <c r="D14" s="3"/>
      <c r="E14" s="3"/>
      <c r="F14" s="3"/>
    </row>
    <row r="15" spans="1:6" x14ac:dyDescent="0.25">
      <c r="B15" s="3"/>
      <c r="C15" s="3"/>
      <c r="D15" s="3"/>
      <c r="E15" s="3"/>
      <c r="F15" s="3"/>
    </row>
    <row r="16" spans="1:6" x14ac:dyDescent="0.25">
      <c r="A16" s="2" t="s">
        <v>7</v>
      </c>
      <c r="B16" s="3"/>
      <c r="C16" s="3"/>
      <c r="D16" s="3"/>
      <c r="E16" s="3"/>
      <c r="F16" s="3"/>
    </row>
    <row r="17" spans="1:6" x14ac:dyDescent="0.25">
      <c r="B17" s="3"/>
      <c r="C17" s="3"/>
      <c r="D17" s="3"/>
      <c r="E17" s="3"/>
      <c r="F17" s="3"/>
    </row>
    <row r="18" spans="1:6" x14ac:dyDescent="0.25">
      <c r="A18" s="1" t="s">
        <v>10</v>
      </c>
      <c r="B18" s="3">
        <v>103.46</v>
      </c>
      <c r="C18" s="3">
        <v>448.83</v>
      </c>
      <c r="D18" s="3">
        <v>4407.7</v>
      </c>
      <c r="E18" s="3">
        <f>1404.2+524.1</f>
        <v>1928.3000000000002</v>
      </c>
      <c r="F18" s="3"/>
    </row>
    <row r="19" spans="1:6" x14ac:dyDescent="0.25">
      <c r="A19" s="1" t="s">
        <v>11</v>
      </c>
      <c r="B19" s="3">
        <v>102.5</v>
      </c>
      <c r="C19" s="3">
        <v>969.03</v>
      </c>
      <c r="D19" s="3">
        <v>1823.94</v>
      </c>
      <c r="E19" s="3"/>
      <c r="F19" s="3"/>
    </row>
    <row r="20" spans="1:6" x14ac:dyDescent="0.25">
      <c r="A20" s="1" t="s">
        <v>12</v>
      </c>
      <c r="B20" s="3">
        <v>59.15</v>
      </c>
      <c r="C20" s="3">
        <v>80</v>
      </c>
      <c r="D20" s="3">
        <v>71</v>
      </c>
      <c r="E20" s="3"/>
      <c r="F20" s="3"/>
    </row>
    <row r="21" spans="1:6" x14ac:dyDescent="0.25">
      <c r="A21" s="1" t="s">
        <v>8</v>
      </c>
      <c r="B21" s="3">
        <v>127.5</v>
      </c>
      <c r="C21" s="3">
        <v>130.55000000000001</v>
      </c>
      <c r="D21" s="3">
        <v>120.11</v>
      </c>
      <c r="E21" s="3">
        <v>119.02</v>
      </c>
      <c r="F21" s="3">
        <v>119.38</v>
      </c>
    </row>
    <row r="22" spans="1:6" x14ac:dyDescent="0.25">
      <c r="A22" s="1" t="s">
        <v>9</v>
      </c>
      <c r="B22" s="3"/>
      <c r="C22" s="3"/>
      <c r="D22" s="3">
        <v>617.32000000000005</v>
      </c>
      <c r="E22" s="3">
        <v>40</v>
      </c>
      <c r="F22" s="3">
        <v>20</v>
      </c>
    </row>
    <row r="23" spans="1:6" x14ac:dyDescent="0.25">
      <c r="B23" s="5">
        <f>SUM(B18:B22)</f>
        <v>392.60999999999996</v>
      </c>
      <c r="C23" s="5">
        <f>SUM(C18:C22)</f>
        <v>1628.4099999999999</v>
      </c>
      <c r="D23" s="5">
        <f>SUM(D18:D22)</f>
        <v>7040.0699999999988</v>
      </c>
      <c r="E23" s="5">
        <f>SUM(E18:E22)</f>
        <v>2087.3200000000002</v>
      </c>
      <c r="F23" s="5">
        <f>SUM(F18:F22)</f>
        <v>139.38</v>
      </c>
    </row>
    <row r="24" spans="1:6" x14ac:dyDescent="0.25">
      <c r="B24" s="3"/>
      <c r="C24" s="3"/>
      <c r="D24" s="3"/>
      <c r="E24" s="3"/>
      <c r="F24" s="3"/>
    </row>
    <row r="25" spans="1:6" ht="14.4" thickBot="1" x14ac:dyDescent="0.3">
      <c r="A25" s="1" t="s">
        <v>13</v>
      </c>
      <c r="B25" s="9">
        <f>B13-B23</f>
        <v>1354.7200000000003</v>
      </c>
      <c r="C25" s="9">
        <f t="shared" ref="C25:E25" si="0">C13-C23</f>
        <v>47.360000000000127</v>
      </c>
      <c r="D25" s="9">
        <f t="shared" si="0"/>
        <v>-2846.7799999999988</v>
      </c>
      <c r="E25" s="9">
        <f t="shared" si="0"/>
        <v>-932.41000000000008</v>
      </c>
      <c r="F25" s="9">
        <f>F13-F23</f>
        <v>927.9</v>
      </c>
    </row>
    <row r="26" spans="1:6" ht="14.4" thickTop="1" x14ac:dyDescent="0.25">
      <c r="B26" s="3"/>
      <c r="C26" s="3"/>
      <c r="D26" s="3"/>
      <c r="E26" s="3"/>
      <c r="F26" s="3"/>
    </row>
    <row r="27" spans="1:6" x14ac:dyDescent="0.25">
      <c r="B27" s="3"/>
      <c r="C27" s="3"/>
      <c r="D27" s="3"/>
      <c r="E27" s="3"/>
      <c r="F27" s="3"/>
    </row>
    <row r="28" spans="1:6" x14ac:dyDescent="0.25">
      <c r="A28" s="1" t="s">
        <v>14</v>
      </c>
      <c r="B28" s="3"/>
      <c r="C28" s="3"/>
      <c r="D28" s="3"/>
      <c r="E28" s="3"/>
      <c r="F28" s="3"/>
    </row>
    <row r="29" spans="1:6" x14ac:dyDescent="0.25">
      <c r="B29" s="3"/>
      <c r="C29" s="3"/>
      <c r="D29" s="3"/>
      <c r="E29" s="3"/>
      <c r="F29" s="3"/>
    </row>
    <row r="30" spans="1:6" x14ac:dyDescent="0.25">
      <c r="A30" s="1" t="s">
        <v>15</v>
      </c>
      <c r="B30" s="3">
        <v>5486.3</v>
      </c>
      <c r="C30" s="3">
        <v>6093.97</v>
      </c>
      <c r="D30" s="3">
        <v>2795.19</v>
      </c>
      <c r="E30" s="3">
        <v>1512.54</v>
      </c>
      <c r="F30" s="3">
        <v>1512.72</v>
      </c>
    </row>
    <row r="31" spans="1:6" x14ac:dyDescent="0.25">
      <c r="A31" s="1" t="s">
        <v>16</v>
      </c>
      <c r="B31" s="3">
        <v>728.28</v>
      </c>
      <c r="C31" s="3">
        <v>247.92</v>
      </c>
      <c r="D31" s="3">
        <v>733.94</v>
      </c>
      <c r="E31" s="3">
        <v>1084.18</v>
      </c>
      <c r="F31" s="3">
        <v>2011.9</v>
      </c>
    </row>
    <row r="32" spans="1:6" ht="14.4" thickBot="1" x14ac:dyDescent="0.3">
      <c r="B32" s="9">
        <f>SUM(B30:B31)</f>
        <v>6214.58</v>
      </c>
      <c r="C32" s="9">
        <f t="shared" ref="C32:E32" si="1">SUM(C30:C31)</f>
        <v>6341.89</v>
      </c>
      <c r="D32" s="9">
        <f t="shared" si="1"/>
        <v>3529.13</v>
      </c>
      <c r="E32" s="9">
        <f t="shared" si="1"/>
        <v>2596.7200000000003</v>
      </c>
      <c r="F32" s="9">
        <f>SUM(F30:F31)</f>
        <v>3524.62</v>
      </c>
    </row>
    <row r="33" spans="1:6" ht="14.4" thickTop="1" x14ac:dyDescent="0.25">
      <c r="B33" s="3"/>
      <c r="C33" s="3"/>
      <c r="D33" s="3"/>
      <c r="E33" s="3"/>
    </row>
    <row r="37" spans="1:6" x14ac:dyDescent="0.25">
      <c r="A37" s="2" t="s">
        <v>17</v>
      </c>
      <c r="B37" s="2"/>
      <c r="C37" s="12">
        <f>B32-C32</f>
        <v>-127.3100000000004</v>
      </c>
      <c r="D37" s="12">
        <f t="shared" ref="D37:E37" si="2">C32-D32</f>
        <v>2812.76</v>
      </c>
      <c r="E37" s="12">
        <f t="shared" si="2"/>
        <v>932.40999999999985</v>
      </c>
      <c r="F37" s="12">
        <f t="shared" ref="F37" si="3">E32-F32</f>
        <v>-927.89999999999964</v>
      </c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 t="s">
        <v>19</v>
      </c>
      <c r="B39" s="2"/>
      <c r="C39" s="12">
        <f>C25+C37</f>
        <v>-79.950000000000273</v>
      </c>
      <c r="D39" s="12">
        <f t="shared" ref="D39:E39" si="4">D25+D37</f>
        <v>-34.019999999998618</v>
      </c>
      <c r="E39" s="12">
        <f t="shared" si="4"/>
        <v>0</v>
      </c>
      <c r="F39" s="12">
        <f t="shared" ref="F39" si="5">F25+F37</f>
        <v>0</v>
      </c>
    </row>
    <row r="41" spans="1:6" x14ac:dyDescent="0.25">
      <c r="D41" s="1" t="s">
        <v>18</v>
      </c>
    </row>
    <row r="42" spans="1:6" x14ac:dyDescent="0.25">
      <c r="E42" s="1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5D95-B7AA-429E-95D6-D1BE804FF5DB}">
  <dimension ref="A1:E43"/>
  <sheetViews>
    <sheetView view="pageBreakPreview" zoomScale="110" zoomScaleNormal="100" zoomScaleSheetLayoutView="110" workbookViewId="0">
      <selection sqref="A1:E34"/>
    </sheetView>
  </sheetViews>
  <sheetFormatPr defaultColWidth="9.33203125" defaultRowHeight="13.8" x14ac:dyDescent="0.3"/>
  <cols>
    <col min="1" max="1" width="33.44140625" style="1" customWidth="1"/>
    <col min="2" max="2" width="11" style="1" bestFit="1" customWidth="1"/>
    <col min="3" max="3" width="10.33203125" style="1" bestFit="1" customWidth="1"/>
    <col min="4" max="4" width="10.109375" style="1" bestFit="1" customWidth="1"/>
    <col min="5" max="5" width="9" style="16" customWidth="1"/>
    <col min="6" max="16384" width="9.33203125" style="1"/>
  </cols>
  <sheetData>
    <row r="1" spans="1:5" x14ac:dyDescent="0.3">
      <c r="A1" s="2" t="s">
        <v>0</v>
      </c>
    </row>
    <row r="2" spans="1:5" x14ac:dyDescent="0.3">
      <c r="A2" s="2" t="s">
        <v>22</v>
      </c>
    </row>
    <row r="5" spans="1:5" x14ac:dyDescent="0.3">
      <c r="A5" s="2" t="s">
        <v>2</v>
      </c>
    </row>
    <row r="7" spans="1:5" x14ac:dyDescent="0.3">
      <c r="B7" s="7">
        <v>2018</v>
      </c>
      <c r="C7" s="7">
        <v>2019</v>
      </c>
      <c r="D7" s="7">
        <v>2020</v>
      </c>
      <c r="E7" s="15">
        <v>2021</v>
      </c>
    </row>
    <row r="8" spans="1:5" x14ac:dyDescent="0.3">
      <c r="A8" s="2" t="s">
        <v>3</v>
      </c>
    </row>
    <row r="9" spans="1:5" x14ac:dyDescent="0.3">
      <c r="B9" s="3"/>
      <c r="C9" s="3"/>
      <c r="D9" s="3"/>
    </row>
    <row r="10" spans="1:5" x14ac:dyDescent="0.3">
      <c r="A10" s="1" t="s">
        <v>4</v>
      </c>
      <c r="B10" s="3">
        <v>3196.85</v>
      </c>
      <c r="C10" s="3">
        <v>131.85</v>
      </c>
      <c r="D10" s="3">
        <v>6.85</v>
      </c>
      <c r="E10" s="16">
        <v>48.85</v>
      </c>
    </row>
    <row r="11" spans="1:5" x14ac:dyDescent="0.3">
      <c r="A11" s="1" t="s">
        <v>5</v>
      </c>
      <c r="B11" s="3">
        <v>996.44</v>
      </c>
      <c r="C11" s="3">
        <v>1023.0600000000001</v>
      </c>
      <c r="D11" s="3">
        <v>1060.25</v>
      </c>
      <c r="E11" s="16">
        <v>1036.92</v>
      </c>
    </row>
    <row r="12" spans="1:5" x14ac:dyDescent="0.3">
      <c r="A12" s="1" t="s">
        <v>6</v>
      </c>
      <c r="B12" s="3">
        <v>0</v>
      </c>
      <c r="C12" s="3"/>
      <c r="D12" s="3">
        <v>0.18</v>
      </c>
      <c r="E12" s="16">
        <v>0.15</v>
      </c>
    </row>
    <row r="13" spans="1:5" ht="14.4" thickBot="1" x14ac:dyDescent="0.35">
      <c r="B13" s="4">
        <f>SUM(B10:B12)</f>
        <v>4193.29</v>
      </c>
      <c r="C13" s="4">
        <f>SUM(C10:C12)</f>
        <v>1154.9100000000001</v>
      </c>
      <c r="D13" s="4">
        <f>SUM(D10:D12)</f>
        <v>1067.28</v>
      </c>
      <c r="E13" s="17">
        <f>SUM(E10:E12)</f>
        <v>1085.92</v>
      </c>
    </row>
    <row r="14" spans="1:5" ht="14.4" thickTop="1" x14ac:dyDescent="0.3">
      <c r="B14" s="3"/>
      <c r="C14" s="3"/>
      <c r="D14" s="3"/>
    </row>
    <row r="15" spans="1:5" x14ac:dyDescent="0.3">
      <c r="B15" s="3"/>
      <c r="C15" s="3"/>
      <c r="D15" s="3"/>
    </row>
    <row r="16" spans="1:5" x14ac:dyDescent="0.3">
      <c r="A16" s="2" t="s">
        <v>7</v>
      </c>
      <c r="B16" s="3"/>
      <c r="C16" s="3"/>
      <c r="D16" s="3"/>
    </row>
    <row r="17" spans="1:5" x14ac:dyDescent="0.3">
      <c r="B17" s="3"/>
      <c r="C17" s="3"/>
      <c r="D17" s="3"/>
    </row>
    <row r="18" spans="1:5" x14ac:dyDescent="0.3">
      <c r="A18" s="1" t="s">
        <v>23</v>
      </c>
      <c r="B18" s="3"/>
      <c r="C18" s="3"/>
      <c r="D18" s="3"/>
      <c r="E18" s="16">
        <v>326.07</v>
      </c>
    </row>
    <row r="19" spans="1:5" x14ac:dyDescent="0.25">
      <c r="A19" s="1" t="s">
        <v>10</v>
      </c>
      <c r="B19" s="3">
        <v>4407.7</v>
      </c>
      <c r="C19" s="3">
        <f>1404.2+524.1</f>
        <v>1928.3000000000002</v>
      </c>
      <c r="D19" s="3"/>
      <c r="E19" s="1"/>
    </row>
    <row r="20" spans="1:5" x14ac:dyDescent="0.3">
      <c r="A20" s="1" t="s">
        <v>11</v>
      </c>
      <c r="B20" s="3">
        <v>1823.94</v>
      </c>
      <c r="C20" s="3"/>
      <c r="D20" s="3"/>
    </row>
    <row r="21" spans="1:5" x14ac:dyDescent="0.3">
      <c r="A21" s="1" t="s">
        <v>12</v>
      </c>
      <c r="B21" s="3">
        <v>71</v>
      </c>
      <c r="C21" s="3"/>
      <c r="D21" s="3"/>
    </row>
    <row r="22" spans="1:5" x14ac:dyDescent="0.3">
      <c r="A22" s="1" t="s">
        <v>8</v>
      </c>
      <c r="B22" s="3">
        <v>120.11</v>
      </c>
      <c r="C22" s="3">
        <v>119.02</v>
      </c>
      <c r="D22" s="3">
        <v>119.38</v>
      </c>
      <c r="E22" s="16">
        <v>137.51</v>
      </c>
    </row>
    <row r="23" spans="1:5" x14ac:dyDescent="0.3">
      <c r="A23" s="1" t="s">
        <v>9</v>
      </c>
      <c r="B23" s="3">
        <v>617.32000000000005</v>
      </c>
      <c r="C23" s="3">
        <v>40</v>
      </c>
      <c r="D23" s="3">
        <v>20</v>
      </c>
      <c r="E23" s="16">
        <v>74.42</v>
      </c>
    </row>
    <row r="24" spans="1:5" x14ac:dyDescent="0.25">
      <c r="B24" s="5">
        <f>SUM(B19:B23)</f>
        <v>7040.0699999999988</v>
      </c>
      <c r="C24" s="5">
        <f>SUM(C19:C23)</f>
        <v>2087.3200000000002</v>
      </c>
      <c r="D24" s="5">
        <f>SUM(D19:D23)</f>
        <v>139.38</v>
      </c>
      <c r="E24" s="5">
        <f>SUM(E18:E23)</f>
        <v>538</v>
      </c>
    </row>
    <row r="25" spans="1:5" x14ac:dyDescent="0.25">
      <c r="B25" s="3"/>
      <c r="C25" s="3"/>
      <c r="D25" s="3"/>
      <c r="E25" s="3"/>
    </row>
    <row r="26" spans="1:5" ht="14.4" thickBot="1" x14ac:dyDescent="0.3">
      <c r="A26" s="1" t="s">
        <v>13</v>
      </c>
      <c r="B26" s="9">
        <f>B13-B24</f>
        <v>-2846.7799999999988</v>
      </c>
      <c r="C26" s="9">
        <f>C13-C24</f>
        <v>-932.41000000000008</v>
      </c>
      <c r="D26" s="9">
        <f>D13-D24</f>
        <v>927.9</v>
      </c>
      <c r="E26" s="9">
        <f>E13-E24</f>
        <v>547.92000000000007</v>
      </c>
    </row>
    <row r="27" spans="1:5" ht="14.4" thickTop="1" x14ac:dyDescent="0.3">
      <c r="B27" s="3"/>
      <c r="C27" s="3"/>
      <c r="D27" s="3"/>
    </row>
    <row r="28" spans="1:5" x14ac:dyDescent="0.3">
      <c r="B28" s="3"/>
      <c r="C28" s="3"/>
      <c r="D28" s="3"/>
    </row>
    <row r="29" spans="1:5" x14ac:dyDescent="0.3">
      <c r="A29" s="1" t="s">
        <v>14</v>
      </c>
      <c r="B29" s="3"/>
      <c r="C29" s="3"/>
      <c r="D29" s="3"/>
    </row>
    <row r="30" spans="1:5" x14ac:dyDescent="0.3">
      <c r="B30" s="3"/>
      <c r="C30" s="3"/>
      <c r="D30" s="3"/>
    </row>
    <row r="31" spans="1:5" x14ac:dyDescent="0.25">
      <c r="A31" s="1" t="s">
        <v>15</v>
      </c>
      <c r="B31" s="3">
        <v>2795.19</v>
      </c>
      <c r="C31" s="3">
        <v>1512.54</v>
      </c>
      <c r="D31" s="3">
        <v>1512.72</v>
      </c>
      <c r="E31" s="3">
        <v>1512.87</v>
      </c>
    </row>
    <row r="32" spans="1:5" x14ac:dyDescent="0.25">
      <c r="A32" s="1" t="s">
        <v>16</v>
      </c>
      <c r="B32" s="3">
        <v>733.94</v>
      </c>
      <c r="C32" s="3">
        <v>1084.18</v>
      </c>
      <c r="D32" s="3">
        <v>2011.9</v>
      </c>
      <c r="E32" s="3">
        <v>2559.67</v>
      </c>
    </row>
    <row r="33" spans="1:5" ht="14.4" thickBot="1" x14ac:dyDescent="0.3">
      <c r="B33" s="9">
        <f t="shared" ref="B33:C33" si="0">SUM(B31:B32)</f>
        <v>3529.13</v>
      </c>
      <c r="C33" s="9">
        <f t="shared" si="0"/>
        <v>2596.7200000000003</v>
      </c>
      <c r="D33" s="9">
        <f>SUM(D31:D32)</f>
        <v>3524.62</v>
      </c>
      <c r="E33" s="9">
        <f>SUM(E31:E32)</f>
        <v>4072.54</v>
      </c>
    </row>
    <row r="34" spans="1:5" ht="14.4" thickTop="1" x14ac:dyDescent="0.3">
      <c r="B34" s="3"/>
      <c r="C34" s="3"/>
    </row>
    <row r="38" spans="1:5" x14ac:dyDescent="0.3">
      <c r="A38" s="2" t="s">
        <v>17</v>
      </c>
      <c r="B38" s="12"/>
      <c r="C38" s="12">
        <f t="shared" ref="C38:D38" si="1">B33-C33</f>
        <v>932.40999999999985</v>
      </c>
      <c r="D38" s="12">
        <f t="shared" si="1"/>
        <v>-927.89999999999964</v>
      </c>
      <c r="E38" s="18">
        <f>E33-D33</f>
        <v>547.92000000000007</v>
      </c>
    </row>
    <row r="39" spans="1:5" x14ac:dyDescent="0.3">
      <c r="A39" s="2"/>
      <c r="B39" s="2"/>
      <c r="C39" s="2"/>
      <c r="D39" s="2"/>
    </row>
    <row r="40" spans="1:5" x14ac:dyDescent="0.3">
      <c r="A40" s="2" t="s">
        <v>19</v>
      </c>
      <c r="B40" s="12"/>
      <c r="C40" s="12">
        <f t="shared" ref="C40:D40" si="2">C26+C38</f>
        <v>0</v>
      </c>
      <c r="D40" s="12">
        <f t="shared" si="2"/>
        <v>0</v>
      </c>
      <c r="E40" s="18">
        <f>E26-E38</f>
        <v>0</v>
      </c>
    </row>
    <row r="42" spans="1:5" x14ac:dyDescent="0.3">
      <c r="B42" s="1" t="s">
        <v>18</v>
      </c>
    </row>
    <row r="43" spans="1:5" x14ac:dyDescent="0.3">
      <c r="C43" s="1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EE7B-9707-4C63-9821-02BEDB14D0F5}">
  <dimension ref="A1:F34"/>
  <sheetViews>
    <sheetView topLeftCell="A3" workbookViewId="0">
      <selection activeCell="I10" sqref="I10"/>
    </sheetView>
  </sheetViews>
  <sheetFormatPr defaultRowHeight="13.2" x14ac:dyDescent="0.25"/>
  <cols>
    <col min="1" max="1" width="12.77734375" customWidth="1"/>
    <col min="2" max="2" width="13.77734375" customWidth="1"/>
    <col min="3" max="3" width="12.109375" customWidth="1"/>
    <col min="4" max="5" width="12.44140625" customWidth="1"/>
    <col min="6" max="6" width="11" customWidth="1"/>
  </cols>
  <sheetData>
    <row r="1" spans="1:6" ht="13.8" x14ac:dyDescent="0.3">
      <c r="A1" s="2" t="s">
        <v>0</v>
      </c>
      <c r="B1" s="1"/>
      <c r="C1" s="1"/>
      <c r="D1" s="1"/>
      <c r="E1" s="16"/>
      <c r="F1" s="1"/>
    </row>
    <row r="2" spans="1:6" ht="13.8" x14ac:dyDescent="0.3">
      <c r="A2" s="2" t="s">
        <v>27</v>
      </c>
      <c r="B2" s="1"/>
      <c r="C2" s="1"/>
      <c r="D2" s="1"/>
      <c r="E2" s="16"/>
      <c r="F2" s="1"/>
    </row>
    <row r="3" spans="1:6" ht="13.8" x14ac:dyDescent="0.3">
      <c r="A3" s="1"/>
      <c r="B3" s="1"/>
      <c r="C3" s="1"/>
      <c r="D3" s="1"/>
      <c r="E3" s="16"/>
      <c r="F3" s="1"/>
    </row>
    <row r="4" spans="1:6" ht="13.8" x14ac:dyDescent="0.3">
      <c r="A4" s="1"/>
      <c r="B4" s="1"/>
      <c r="C4" s="1"/>
      <c r="D4" s="1"/>
      <c r="E4" s="16"/>
      <c r="F4" s="1"/>
    </row>
    <row r="5" spans="1:6" ht="13.8" x14ac:dyDescent="0.3">
      <c r="A5" s="2" t="s">
        <v>2</v>
      </c>
      <c r="B5" s="1"/>
      <c r="C5" s="1"/>
      <c r="D5" s="1"/>
      <c r="E5" s="16"/>
      <c r="F5" s="1"/>
    </row>
    <row r="6" spans="1:6" ht="14.4" thickBot="1" x14ac:dyDescent="0.35">
      <c r="A6" s="1"/>
      <c r="B6" s="1"/>
      <c r="C6" s="1"/>
      <c r="D6" s="1"/>
      <c r="E6" s="16"/>
      <c r="F6" s="1"/>
    </row>
    <row r="7" spans="1:6" ht="14.4" thickBot="1" x14ac:dyDescent="0.35">
      <c r="A7" s="1"/>
      <c r="B7" s="7">
        <v>2018</v>
      </c>
      <c r="C7" s="7">
        <v>2019</v>
      </c>
      <c r="D7" s="7">
        <v>2020</v>
      </c>
      <c r="E7" s="15">
        <v>2021</v>
      </c>
      <c r="F7" s="27">
        <v>2022</v>
      </c>
    </row>
    <row r="8" spans="1:6" ht="13.8" x14ac:dyDescent="0.3">
      <c r="A8" s="2" t="s">
        <v>3</v>
      </c>
      <c r="B8" s="1"/>
      <c r="C8" s="1"/>
      <c r="D8" s="1"/>
      <c r="E8" s="16"/>
      <c r="F8" s="1"/>
    </row>
    <row r="9" spans="1:6" ht="13.8" x14ac:dyDescent="0.3">
      <c r="A9" s="1" t="s">
        <v>24</v>
      </c>
      <c r="B9" s="3"/>
      <c r="C9" s="3"/>
      <c r="D9" s="3"/>
      <c r="E9" s="16"/>
      <c r="F9" s="28">
        <v>200</v>
      </c>
    </row>
    <row r="10" spans="1:6" ht="13.8" x14ac:dyDescent="0.3">
      <c r="A10" s="1" t="s">
        <v>4</v>
      </c>
      <c r="B10" s="3">
        <v>3196.85</v>
      </c>
      <c r="C10" s="3">
        <v>131.85</v>
      </c>
      <c r="D10" s="3">
        <v>6.85</v>
      </c>
      <c r="E10" s="16">
        <v>48.85</v>
      </c>
      <c r="F10" s="28">
        <v>736.85</v>
      </c>
    </row>
    <row r="11" spans="1:6" ht="13.8" x14ac:dyDescent="0.3">
      <c r="A11" s="1" t="s">
        <v>5</v>
      </c>
      <c r="B11" s="3">
        <v>996.44</v>
      </c>
      <c r="C11" s="3">
        <v>1023.0600000000001</v>
      </c>
      <c r="D11" s="3">
        <v>1060.25</v>
      </c>
      <c r="E11" s="16">
        <v>1036.92</v>
      </c>
      <c r="F11" s="28">
        <v>1115.06</v>
      </c>
    </row>
    <row r="12" spans="1:6" ht="13.8" x14ac:dyDescent="0.3">
      <c r="A12" s="1" t="s">
        <v>6</v>
      </c>
      <c r="B12" s="3">
        <v>0</v>
      </c>
      <c r="C12" s="3"/>
      <c r="D12" s="3">
        <v>0.18</v>
      </c>
      <c r="E12" s="16">
        <v>0.15</v>
      </c>
      <c r="F12" s="28">
        <v>0.41</v>
      </c>
    </row>
    <row r="13" spans="1:6" ht="14.4" thickBot="1" x14ac:dyDescent="0.35">
      <c r="A13" s="1"/>
      <c r="B13" s="4">
        <f>SUM(B10:B12)</f>
        <v>4193.29</v>
      </c>
      <c r="C13" s="4">
        <f>SUM(C10:C12)</f>
        <v>1154.9100000000001</v>
      </c>
      <c r="D13" s="4">
        <f>SUM(D10:D12)</f>
        <v>1067.28</v>
      </c>
      <c r="E13" s="17">
        <f>SUM(E10:E12)</f>
        <v>1085.92</v>
      </c>
      <c r="F13" s="17">
        <f>SUM(F9:F12)</f>
        <v>2052.3199999999997</v>
      </c>
    </row>
    <row r="14" spans="1:6" ht="14.4" thickTop="1" x14ac:dyDescent="0.3">
      <c r="A14" s="1"/>
      <c r="B14" s="3"/>
      <c r="C14" s="3"/>
      <c r="D14" s="3"/>
      <c r="E14" s="16"/>
      <c r="F14" s="1"/>
    </row>
    <row r="15" spans="1:6" ht="13.8" x14ac:dyDescent="0.3">
      <c r="A15" s="1"/>
      <c r="B15" s="3"/>
      <c r="C15" s="3"/>
      <c r="D15" s="3"/>
      <c r="E15" s="16"/>
      <c r="F15" s="1"/>
    </row>
    <row r="16" spans="1:6" ht="13.8" x14ac:dyDescent="0.3">
      <c r="A16" s="2" t="s">
        <v>7</v>
      </c>
      <c r="B16" s="3"/>
      <c r="C16" s="3"/>
      <c r="D16" s="3"/>
      <c r="E16" s="16"/>
      <c r="F16" s="1"/>
    </row>
    <row r="17" spans="1:6" ht="13.8" x14ac:dyDescent="0.3">
      <c r="A17" s="1"/>
      <c r="B17" s="3"/>
      <c r="C17" s="3"/>
      <c r="D17" s="3"/>
      <c r="E17" s="16"/>
      <c r="F17" s="1"/>
    </row>
    <row r="18" spans="1:6" ht="13.8" x14ac:dyDescent="0.3">
      <c r="A18" s="1" t="s">
        <v>23</v>
      </c>
      <c r="B18" s="3"/>
      <c r="C18" s="3"/>
      <c r="D18" s="3"/>
      <c r="E18" s="16">
        <v>326.07</v>
      </c>
      <c r="F18" s="28">
        <v>3505.01</v>
      </c>
    </row>
    <row r="19" spans="1:6" ht="13.8" x14ac:dyDescent="0.25">
      <c r="A19" s="1" t="s">
        <v>10</v>
      </c>
      <c r="B19" s="3">
        <v>4407.7</v>
      </c>
      <c r="C19" s="3">
        <f>1404.2+524.1</f>
        <v>1928.3000000000002</v>
      </c>
      <c r="D19" s="3"/>
      <c r="E19" s="1"/>
      <c r="F19" s="28" t="s">
        <v>25</v>
      </c>
    </row>
    <row r="20" spans="1:6" ht="13.8" x14ac:dyDescent="0.3">
      <c r="A20" s="1" t="s">
        <v>11</v>
      </c>
      <c r="B20" s="3">
        <v>1823.94</v>
      </c>
      <c r="C20" s="3"/>
      <c r="D20" s="3"/>
      <c r="E20" s="16"/>
      <c r="F20" s="28">
        <v>265.86</v>
      </c>
    </row>
    <row r="21" spans="1:6" ht="13.8" x14ac:dyDescent="0.3">
      <c r="A21" s="1" t="s">
        <v>12</v>
      </c>
      <c r="B21" s="3">
        <v>71</v>
      </c>
      <c r="C21" s="3"/>
      <c r="D21" s="3"/>
      <c r="E21" s="16"/>
      <c r="F21" s="28">
        <v>649.66</v>
      </c>
    </row>
    <row r="22" spans="1:6" ht="13.8" x14ac:dyDescent="0.3">
      <c r="A22" s="1" t="s">
        <v>8</v>
      </c>
      <c r="B22" s="3">
        <v>120.11</v>
      </c>
      <c r="C22" s="3">
        <v>119.02</v>
      </c>
      <c r="D22" s="3">
        <v>119.38</v>
      </c>
      <c r="E22" s="16">
        <v>137.51</v>
      </c>
      <c r="F22" s="28">
        <v>136.30000000000001</v>
      </c>
    </row>
    <row r="23" spans="1:6" ht="13.8" x14ac:dyDescent="0.3">
      <c r="A23" s="1" t="s">
        <v>9</v>
      </c>
      <c r="B23" s="3">
        <v>617.32000000000005</v>
      </c>
      <c r="C23" s="3">
        <v>40</v>
      </c>
      <c r="D23" s="3">
        <v>20</v>
      </c>
      <c r="E23" s="16">
        <v>74.42</v>
      </c>
      <c r="F23" s="28" t="s">
        <v>25</v>
      </c>
    </row>
    <row r="24" spans="1:6" ht="13.8" x14ac:dyDescent="0.25">
      <c r="A24" s="1"/>
      <c r="B24" s="5">
        <f>SUM(B19:B23)</f>
        <v>7040.0699999999988</v>
      </c>
      <c r="C24" s="5">
        <f>SUM(C19:C23)</f>
        <v>2087.3200000000002</v>
      </c>
      <c r="D24" s="5">
        <f>SUM(D19:D23)</f>
        <v>139.38</v>
      </c>
      <c r="E24" s="5">
        <f>SUM(E18:E23)</f>
        <v>538</v>
      </c>
      <c r="F24" s="5">
        <f>SUM(F18:F23)</f>
        <v>4556.8300000000008</v>
      </c>
    </row>
    <row r="25" spans="1:6" ht="13.8" x14ac:dyDescent="0.25">
      <c r="A25" s="1"/>
      <c r="B25" s="3"/>
      <c r="C25" s="3"/>
      <c r="D25" s="3"/>
      <c r="E25" s="3"/>
      <c r="F25" s="1"/>
    </row>
    <row r="26" spans="1:6" ht="14.4" thickBot="1" x14ac:dyDescent="0.3">
      <c r="A26" s="1" t="s">
        <v>13</v>
      </c>
      <c r="B26" s="9">
        <f>B13-B24</f>
        <v>-2846.7799999999988</v>
      </c>
      <c r="C26" s="9">
        <f>C13-C24</f>
        <v>-932.41000000000008</v>
      </c>
      <c r="D26" s="9">
        <f>D13-D24</f>
        <v>927.9</v>
      </c>
      <c r="E26" s="9">
        <f>E13-E24</f>
        <v>547.92000000000007</v>
      </c>
      <c r="F26" s="29">
        <v>-2504.5</v>
      </c>
    </row>
    <row r="27" spans="1:6" ht="14.4" thickTop="1" x14ac:dyDescent="0.3">
      <c r="A27" s="1"/>
      <c r="B27" s="3"/>
      <c r="C27" s="3"/>
      <c r="D27" s="3"/>
      <c r="E27" s="16"/>
      <c r="F27" s="1"/>
    </row>
    <row r="28" spans="1:6" ht="13.8" x14ac:dyDescent="0.3">
      <c r="A28" s="1"/>
      <c r="B28" s="3"/>
      <c r="C28" s="3"/>
      <c r="D28" s="3"/>
      <c r="E28" s="16"/>
      <c r="F28" s="1"/>
    </row>
    <row r="29" spans="1:6" ht="13.8" x14ac:dyDescent="0.3">
      <c r="A29" s="1" t="s">
        <v>14</v>
      </c>
      <c r="B29" s="3"/>
      <c r="C29" s="3"/>
      <c r="D29" s="3"/>
      <c r="E29" s="16"/>
      <c r="F29" s="1"/>
    </row>
    <row r="30" spans="1:6" ht="13.8" x14ac:dyDescent="0.3">
      <c r="A30" s="1"/>
      <c r="B30" s="3"/>
      <c r="C30" s="3"/>
      <c r="D30" s="3"/>
      <c r="E30" s="16"/>
      <c r="F30" s="1"/>
    </row>
    <row r="31" spans="1:6" ht="13.8" x14ac:dyDescent="0.25">
      <c r="A31" s="1" t="s">
        <v>15</v>
      </c>
      <c r="B31" s="3">
        <v>2795.19</v>
      </c>
      <c r="C31" s="3">
        <v>1512.54</v>
      </c>
      <c r="D31" s="3">
        <v>1512.72</v>
      </c>
      <c r="E31" s="3">
        <v>1512.87</v>
      </c>
      <c r="F31" s="28">
        <v>1313.28</v>
      </c>
    </row>
    <row r="32" spans="1:6" ht="13.8" x14ac:dyDescent="0.25">
      <c r="A32" s="1" t="s">
        <v>16</v>
      </c>
      <c r="B32" s="3">
        <v>733.94</v>
      </c>
      <c r="C32" s="3">
        <v>1084.18</v>
      </c>
      <c r="D32" s="3">
        <v>2011.9</v>
      </c>
      <c r="E32" s="3">
        <v>2559.67</v>
      </c>
      <c r="F32" s="28">
        <v>432.79</v>
      </c>
    </row>
    <row r="33" spans="1:6" ht="14.4" thickBot="1" x14ac:dyDescent="0.3">
      <c r="A33" s="1"/>
      <c r="B33" s="9">
        <f t="shared" ref="B33:C33" si="0">SUM(B31:B32)</f>
        <v>3529.13</v>
      </c>
      <c r="C33" s="9">
        <f t="shared" si="0"/>
        <v>2596.7200000000003</v>
      </c>
      <c r="D33" s="9">
        <f>SUM(D31:D32)</f>
        <v>3524.62</v>
      </c>
      <c r="E33" s="9">
        <f>SUM(E31:E32)</f>
        <v>4072.54</v>
      </c>
      <c r="F33" s="29">
        <v>1746.07</v>
      </c>
    </row>
    <row r="34" spans="1:6" ht="14.4" thickTop="1" x14ac:dyDescent="0.3">
      <c r="A34" s="1"/>
      <c r="B34" s="3"/>
      <c r="C34" s="3"/>
      <c r="D34" s="1"/>
      <c r="E34" s="16"/>
      <c r="F34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B347-746F-4C36-B812-522865D72D0C}">
  <dimension ref="A1:H34"/>
  <sheetViews>
    <sheetView workbookViewId="0">
      <selection sqref="A1:H33"/>
    </sheetView>
  </sheetViews>
  <sheetFormatPr defaultRowHeight="13.2" x14ac:dyDescent="0.25"/>
  <cols>
    <col min="1" max="1" width="12.77734375" customWidth="1"/>
    <col min="2" max="2" width="14.109375" customWidth="1"/>
    <col min="3" max="3" width="11.44140625" customWidth="1"/>
    <col min="4" max="4" width="11.33203125" customWidth="1"/>
    <col min="5" max="5" width="13.109375" customWidth="1"/>
    <col min="6" max="6" width="14.6640625" customWidth="1"/>
  </cols>
  <sheetData>
    <row r="1" spans="1:8" ht="13.8" x14ac:dyDescent="0.3">
      <c r="A1" s="2" t="s">
        <v>0</v>
      </c>
      <c r="B1" s="1"/>
      <c r="C1" s="1"/>
      <c r="D1" s="1"/>
      <c r="E1" s="16"/>
    </row>
    <row r="2" spans="1:8" ht="13.8" x14ac:dyDescent="0.3">
      <c r="A2" s="2" t="s">
        <v>26</v>
      </c>
      <c r="B2" s="1"/>
      <c r="C2" s="1"/>
      <c r="D2" s="1"/>
      <c r="E2" s="16"/>
    </row>
    <row r="3" spans="1:8" ht="13.8" x14ac:dyDescent="0.3">
      <c r="A3" s="1"/>
      <c r="B3" s="1"/>
      <c r="C3" s="1"/>
      <c r="D3" s="1"/>
      <c r="E3" s="16"/>
    </row>
    <row r="4" spans="1:8" ht="13.8" x14ac:dyDescent="0.3">
      <c r="A4" s="1"/>
      <c r="B4" s="1"/>
      <c r="C4" s="1"/>
      <c r="D4" s="1"/>
      <c r="E4" s="16"/>
    </row>
    <row r="5" spans="1:8" ht="13.8" x14ac:dyDescent="0.3">
      <c r="A5" s="2" t="s">
        <v>2</v>
      </c>
      <c r="B5" s="1"/>
      <c r="C5" s="1"/>
      <c r="D5" s="1"/>
      <c r="E5" s="16"/>
    </row>
    <row r="6" spans="1:8" ht="14.4" thickBot="1" x14ac:dyDescent="0.35">
      <c r="A6" s="1"/>
      <c r="B6" s="1"/>
      <c r="C6" s="1"/>
      <c r="D6" s="1"/>
      <c r="E6" s="16"/>
    </row>
    <row r="7" spans="1:8" ht="14.4" thickBot="1" x14ac:dyDescent="0.35">
      <c r="A7" s="1"/>
      <c r="B7" s="7">
        <v>2018</v>
      </c>
      <c r="C7" s="7">
        <v>2019</v>
      </c>
      <c r="D7" s="7">
        <v>2020</v>
      </c>
      <c r="E7" s="15">
        <v>2021</v>
      </c>
      <c r="F7" s="20">
        <v>2022</v>
      </c>
      <c r="G7" s="24">
        <v>2023</v>
      </c>
      <c r="H7" s="30">
        <v>2024</v>
      </c>
    </row>
    <row r="8" spans="1:8" ht="13.8" x14ac:dyDescent="0.3">
      <c r="A8" s="2" t="s">
        <v>3</v>
      </c>
      <c r="B8" s="1"/>
      <c r="C8" s="1"/>
      <c r="D8" s="1"/>
      <c r="E8" s="16"/>
    </row>
    <row r="9" spans="1:8" ht="13.8" x14ac:dyDescent="0.3">
      <c r="A9" s="1" t="s">
        <v>24</v>
      </c>
      <c r="B9" s="3"/>
      <c r="C9" s="3"/>
      <c r="D9" s="3"/>
      <c r="E9" s="16"/>
      <c r="F9" s="21">
        <v>200</v>
      </c>
      <c r="G9" s="19" t="s">
        <v>25</v>
      </c>
      <c r="H9" s="32" t="s">
        <v>25</v>
      </c>
    </row>
    <row r="10" spans="1:8" ht="13.8" x14ac:dyDescent="0.3">
      <c r="A10" s="1" t="s">
        <v>4</v>
      </c>
      <c r="B10" s="3">
        <v>3196.85</v>
      </c>
      <c r="C10" s="3">
        <v>131.85</v>
      </c>
      <c r="D10" s="3">
        <v>6.85</v>
      </c>
      <c r="E10" s="16">
        <v>48.85</v>
      </c>
      <c r="F10" s="19">
        <v>736.85</v>
      </c>
      <c r="G10" s="19">
        <v>6.85</v>
      </c>
      <c r="H10" s="32">
        <v>6.85</v>
      </c>
    </row>
    <row r="11" spans="1:8" ht="13.8" x14ac:dyDescent="0.3">
      <c r="A11" s="1" t="s">
        <v>5</v>
      </c>
      <c r="B11" s="3">
        <v>996.44</v>
      </c>
      <c r="C11" s="3">
        <v>1023.0600000000001</v>
      </c>
      <c r="D11" s="3">
        <v>1060.25</v>
      </c>
      <c r="E11" s="16">
        <v>1036.92</v>
      </c>
      <c r="F11" s="19">
        <v>1115.06</v>
      </c>
      <c r="G11" s="19">
        <v>1190.96</v>
      </c>
      <c r="H11" s="32">
        <v>1168.68</v>
      </c>
    </row>
    <row r="12" spans="1:8" ht="13.8" x14ac:dyDescent="0.3">
      <c r="A12" s="1" t="s">
        <v>6</v>
      </c>
      <c r="B12" s="3">
        <v>0</v>
      </c>
      <c r="C12" s="3"/>
      <c r="D12" s="3">
        <v>0.18</v>
      </c>
      <c r="E12" s="16">
        <v>0.15</v>
      </c>
      <c r="F12" s="19">
        <v>0.41</v>
      </c>
      <c r="G12" s="19">
        <v>13.85</v>
      </c>
      <c r="H12" s="33">
        <v>22.56</v>
      </c>
    </row>
    <row r="13" spans="1:8" ht="14.4" thickBot="1" x14ac:dyDescent="0.35">
      <c r="A13" s="1"/>
      <c r="B13" s="4">
        <f>SUM(B10:B12)</f>
        <v>4193.29</v>
      </c>
      <c r="C13" s="4">
        <f>SUM(C10:C12)</f>
        <v>1154.9100000000001</v>
      </c>
      <c r="D13" s="4">
        <f>SUM(D10:D12)</f>
        <v>1067.28</v>
      </c>
      <c r="E13" s="17">
        <f>SUM(E10:E12)</f>
        <v>1085.92</v>
      </c>
      <c r="F13" s="17">
        <f>SUM(F9:F12)</f>
        <v>2052.3199999999997</v>
      </c>
      <c r="G13" s="17">
        <f>SUM(G9:G12)</f>
        <v>1211.6599999999999</v>
      </c>
      <c r="H13" s="16">
        <f>SUM(H10:H12)</f>
        <v>1198.0899999999999</v>
      </c>
    </row>
    <row r="14" spans="1:8" ht="14.4" thickTop="1" x14ac:dyDescent="0.3">
      <c r="A14" s="1"/>
      <c r="B14" s="3"/>
      <c r="C14" s="3"/>
      <c r="D14" s="3"/>
      <c r="E14" s="16"/>
    </row>
    <row r="15" spans="1:8" ht="13.8" x14ac:dyDescent="0.3">
      <c r="A15" s="1"/>
      <c r="B15" s="3"/>
      <c r="C15" s="3"/>
      <c r="D15" s="3"/>
      <c r="E15" s="16"/>
    </row>
    <row r="16" spans="1:8" ht="13.8" x14ac:dyDescent="0.3">
      <c r="A16" s="2" t="s">
        <v>7</v>
      </c>
      <c r="B16" s="3"/>
      <c r="C16" s="3"/>
      <c r="D16" s="3"/>
      <c r="E16" s="16"/>
    </row>
    <row r="17" spans="1:8" ht="13.8" x14ac:dyDescent="0.3">
      <c r="A17" s="1"/>
      <c r="B17" s="3"/>
      <c r="C17" s="3"/>
      <c r="D17" s="3"/>
      <c r="E17" s="16"/>
    </row>
    <row r="18" spans="1:8" ht="13.8" x14ac:dyDescent="0.3">
      <c r="A18" s="1" t="s">
        <v>23</v>
      </c>
      <c r="B18" s="3"/>
      <c r="C18" s="3"/>
      <c r="D18" s="3"/>
      <c r="E18" s="16">
        <v>326.07</v>
      </c>
      <c r="F18" s="19">
        <v>3505.01</v>
      </c>
      <c r="G18" s="19">
        <v>644.02</v>
      </c>
      <c r="H18" s="32">
        <v>218.6</v>
      </c>
    </row>
    <row r="19" spans="1:8" ht="13.8" x14ac:dyDescent="0.25">
      <c r="A19" s="1" t="s">
        <v>10</v>
      </c>
      <c r="B19" s="3">
        <v>4407.7</v>
      </c>
      <c r="C19" s="3">
        <f>1404.2+524.1</f>
        <v>1928.3000000000002</v>
      </c>
      <c r="D19" s="3"/>
      <c r="E19" s="1"/>
      <c r="F19" s="21" t="s">
        <v>25</v>
      </c>
      <c r="G19" t="s">
        <v>25</v>
      </c>
      <c r="H19" s="32" t="s">
        <v>25</v>
      </c>
    </row>
    <row r="20" spans="1:8" ht="13.8" x14ac:dyDescent="0.3">
      <c r="A20" s="1" t="s">
        <v>11</v>
      </c>
      <c r="B20" s="3">
        <v>1823.94</v>
      </c>
      <c r="C20" s="3"/>
      <c r="D20" s="3"/>
      <c r="E20" s="16"/>
      <c r="F20" s="19">
        <v>265.86</v>
      </c>
      <c r="G20" s="19">
        <v>16.95</v>
      </c>
      <c r="H20" s="32" t="s">
        <v>25</v>
      </c>
    </row>
    <row r="21" spans="1:8" ht="13.8" x14ac:dyDescent="0.3">
      <c r="A21" s="1" t="s">
        <v>12</v>
      </c>
      <c r="B21" s="3">
        <v>71</v>
      </c>
      <c r="C21" s="3"/>
      <c r="D21" s="3"/>
      <c r="E21" s="16"/>
      <c r="F21" s="19">
        <v>649.66</v>
      </c>
      <c r="G21" s="19">
        <v>22</v>
      </c>
      <c r="H21" s="32">
        <v>88.4</v>
      </c>
    </row>
    <row r="22" spans="1:8" ht="13.8" x14ac:dyDescent="0.3">
      <c r="A22" s="1" t="s">
        <v>8</v>
      </c>
      <c r="B22" s="3">
        <v>120.11</v>
      </c>
      <c r="C22" s="3">
        <v>119.02</v>
      </c>
      <c r="D22" s="3">
        <v>119.38</v>
      </c>
      <c r="E22" s="16">
        <v>137.51</v>
      </c>
      <c r="F22" s="19">
        <v>136.30000000000001</v>
      </c>
      <c r="G22" s="19">
        <v>162.09</v>
      </c>
      <c r="H22" s="32">
        <v>165.39</v>
      </c>
    </row>
    <row r="23" spans="1:8" ht="13.8" x14ac:dyDescent="0.3">
      <c r="A23" s="1" t="s">
        <v>9</v>
      </c>
      <c r="B23" s="3">
        <v>617.32000000000005</v>
      </c>
      <c r="C23" s="3">
        <v>40</v>
      </c>
      <c r="D23" s="3">
        <v>20</v>
      </c>
      <c r="E23" s="16">
        <v>74.42</v>
      </c>
      <c r="F23" s="21" t="s">
        <v>25</v>
      </c>
      <c r="G23" t="s">
        <v>25</v>
      </c>
      <c r="H23" s="33"/>
    </row>
    <row r="24" spans="1:8" ht="13.8" x14ac:dyDescent="0.25">
      <c r="A24" s="1"/>
      <c r="B24" s="5">
        <f>SUM(B19:B23)</f>
        <v>7040.0699999999988</v>
      </c>
      <c r="C24" s="5">
        <f>SUM(C19:C23)</f>
        <v>2087.3200000000002</v>
      </c>
      <c r="D24" s="5">
        <f>SUM(D19:D23)</f>
        <v>139.38</v>
      </c>
      <c r="E24" s="5">
        <f>SUM(E18:E23)</f>
        <v>538</v>
      </c>
      <c r="F24" s="5">
        <f>SUM(F18:F23)</f>
        <v>4556.8300000000008</v>
      </c>
      <c r="G24" s="23">
        <f>SUM(G18:G23)</f>
        <v>845.06000000000006</v>
      </c>
      <c r="H24" s="3">
        <f>SUM(H18:H23)</f>
        <v>472.39</v>
      </c>
    </row>
    <row r="25" spans="1:8" ht="13.8" x14ac:dyDescent="0.25">
      <c r="A25" s="1"/>
      <c r="B25" s="3"/>
      <c r="C25" s="3"/>
      <c r="D25" s="3"/>
      <c r="E25" s="3"/>
    </row>
    <row r="26" spans="1:8" ht="14.4" thickBot="1" x14ac:dyDescent="0.3">
      <c r="A26" s="1" t="s">
        <v>13</v>
      </c>
      <c r="B26" s="9">
        <f>B13-B24</f>
        <v>-2846.7799999999988</v>
      </c>
      <c r="C26" s="9">
        <f>C13-C24</f>
        <v>-932.41000000000008</v>
      </c>
      <c r="D26" s="9">
        <f>D13-D24</f>
        <v>927.9</v>
      </c>
      <c r="E26" s="9">
        <f>E13-E24</f>
        <v>547.92000000000007</v>
      </c>
      <c r="F26" s="22">
        <v>-2504.5</v>
      </c>
      <c r="G26" s="25">
        <v>366.6</v>
      </c>
      <c r="H26" s="31">
        <v>725.7</v>
      </c>
    </row>
    <row r="27" spans="1:8" ht="14.4" thickTop="1" x14ac:dyDescent="0.3">
      <c r="A27" s="1"/>
      <c r="B27" s="3"/>
      <c r="C27" s="3"/>
      <c r="D27" s="3"/>
      <c r="E27" s="16"/>
    </row>
    <row r="28" spans="1:8" ht="13.8" x14ac:dyDescent="0.3">
      <c r="A28" s="1"/>
      <c r="B28" s="3"/>
      <c r="C28" s="3"/>
      <c r="D28" s="3"/>
      <c r="E28" s="16"/>
    </row>
    <row r="29" spans="1:8" ht="13.8" x14ac:dyDescent="0.3">
      <c r="A29" s="1" t="s">
        <v>14</v>
      </c>
      <c r="B29" s="3"/>
      <c r="C29" s="3"/>
      <c r="D29" s="3"/>
      <c r="E29" s="16"/>
    </row>
    <row r="30" spans="1:8" ht="13.8" x14ac:dyDescent="0.3">
      <c r="A30" s="1"/>
      <c r="B30" s="3"/>
      <c r="C30" s="3"/>
      <c r="D30" s="3"/>
      <c r="E30" s="16"/>
    </row>
    <row r="31" spans="1:8" ht="13.8" x14ac:dyDescent="0.25">
      <c r="A31" s="1" t="s">
        <v>15</v>
      </c>
      <c r="B31" s="3">
        <v>2795.19</v>
      </c>
      <c r="C31" s="3">
        <v>1512.54</v>
      </c>
      <c r="D31" s="3">
        <v>1512.72</v>
      </c>
      <c r="E31" s="3">
        <v>1512.87</v>
      </c>
      <c r="F31" s="19">
        <v>1313.28</v>
      </c>
      <c r="G31">
        <v>1327.28</v>
      </c>
    </row>
    <row r="32" spans="1:8" ht="13.8" x14ac:dyDescent="0.25">
      <c r="A32" s="1" t="s">
        <v>16</v>
      </c>
      <c r="B32" s="3">
        <v>733.94</v>
      </c>
      <c r="C32" s="3">
        <v>1084.18</v>
      </c>
      <c r="D32" s="3">
        <v>2011.9</v>
      </c>
      <c r="E32" s="3">
        <v>2559.67</v>
      </c>
      <c r="F32" s="19">
        <v>432.79</v>
      </c>
      <c r="G32">
        <v>785.51</v>
      </c>
    </row>
    <row r="33" spans="1:7" ht="14.4" thickBot="1" x14ac:dyDescent="0.3">
      <c r="A33" s="1"/>
      <c r="B33" s="9">
        <f t="shared" ref="B33:C33" si="0">SUM(B31:B32)</f>
        <v>3529.13</v>
      </c>
      <c r="C33" s="9">
        <f t="shared" si="0"/>
        <v>2596.7200000000003</v>
      </c>
      <c r="D33" s="9">
        <f>SUM(D31:D32)</f>
        <v>3524.62</v>
      </c>
      <c r="E33" s="9">
        <f>SUM(E31:E32)</f>
        <v>4072.54</v>
      </c>
      <c r="F33" s="22">
        <v>1746.07</v>
      </c>
      <c r="G33" s="26">
        <v>2112.79</v>
      </c>
    </row>
    <row r="34" spans="1:7" ht="14.4" thickTop="1" x14ac:dyDescent="0.3">
      <c r="A34" s="1"/>
      <c r="B34" s="3"/>
      <c r="C34" s="3"/>
      <c r="D34" s="1"/>
      <c r="E34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49B3-CF13-4511-94DA-539921BFD512}">
  <dimension ref="A1:H30"/>
  <sheetViews>
    <sheetView tabSelected="1" workbookViewId="0">
      <selection activeCell="O23" sqref="O23"/>
    </sheetView>
  </sheetViews>
  <sheetFormatPr defaultRowHeight="13.2" x14ac:dyDescent="0.25"/>
  <cols>
    <col min="1" max="1" width="31.33203125" customWidth="1"/>
    <col min="2" max="2" width="12.88671875" customWidth="1"/>
    <col min="3" max="3" width="11.77734375" customWidth="1"/>
    <col min="4" max="4" width="11.5546875" customWidth="1"/>
    <col min="5" max="5" width="11.21875" customWidth="1"/>
    <col min="6" max="6" width="12" customWidth="1"/>
    <col min="7" max="7" width="12.5546875" customWidth="1"/>
    <col min="8" max="8" width="11.33203125" customWidth="1"/>
  </cols>
  <sheetData>
    <row r="1" spans="1:8" s="57" customFormat="1" ht="18" x14ac:dyDescent="0.35">
      <c r="A1" s="53" t="s">
        <v>28</v>
      </c>
      <c r="B1" s="54"/>
      <c r="C1" s="54"/>
      <c r="D1" s="54"/>
      <c r="E1" s="55"/>
      <c r="F1" s="56"/>
      <c r="G1" s="56"/>
      <c r="H1" s="56"/>
    </row>
    <row r="2" spans="1:8" ht="14.4" x14ac:dyDescent="0.3">
      <c r="A2" s="35"/>
      <c r="B2" s="36"/>
      <c r="C2" s="36"/>
      <c r="D2" s="36"/>
      <c r="E2" s="37"/>
      <c r="F2" s="38"/>
      <c r="G2" s="38"/>
      <c r="H2" s="38"/>
    </row>
    <row r="3" spans="1:8" ht="14.4" x14ac:dyDescent="0.3">
      <c r="A3" s="36"/>
      <c r="B3" s="36"/>
      <c r="C3" s="36"/>
      <c r="D3" s="36"/>
      <c r="E3" s="37"/>
      <c r="F3" s="38"/>
      <c r="G3" s="38"/>
      <c r="H3" s="38"/>
    </row>
    <row r="4" spans="1:8" ht="14.4" x14ac:dyDescent="0.3">
      <c r="A4" s="36"/>
      <c r="B4" s="39">
        <v>2018</v>
      </c>
      <c r="C4" s="39">
        <v>2019</v>
      </c>
      <c r="D4" s="39">
        <v>2020</v>
      </c>
      <c r="E4" s="47">
        <v>2021</v>
      </c>
      <c r="F4" s="39">
        <v>2022</v>
      </c>
      <c r="G4" s="39">
        <v>2023</v>
      </c>
      <c r="H4" s="48">
        <v>2024</v>
      </c>
    </row>
    <row r="5" spans="1:8" ht="14.4" x14ac:dyDescent="0.3">
      <c r="A5" s="35" t="s">
        <v>3</v>
      </c>
      <c r="B5" s="36"/>
      <c r="C5" s="36"/>
      <c r="D5" s="36"/>
      <c r="E5" s="37"/>
      <c r="F5" s="36"/>
      <c r="G5" s="36"/>
      <c r="H5" s="36"/>
    </row>
    <row r="6" spans="1:8" ht="14.4" x14ac:dyDescent="0.3">
      <c r="A6" s="36" t="s">
        <v>24</v>
      </c>
      <c r="B6" s="40"/>
      <c r="C6" s="40"/>
      <c r="D6" s="40"/>
      <c r="E6" s="37"/>
      <c r="F6" s="43">
        <v>200</v>
      </c>
      <c r="G6" s="43" t="s">
        <v>25</v>
      </c>
      <c r="H6" s="44" t="s">
        <v>25</v>
      </c>
    </row>
    <row r="7" spans="1:8" ht="14.4" x14ac:dyDescent="0.3">
      <c r="A7" s="36" t="s">
        <v>4</v>
      </c>
      <c r="B7" s="40">
        <v>3196.85</v>
      </c>
      <c r="C7" s="40">
        <v>131.85</v>
      </c>
      <c r="D7" s="40">
        <v>6.85</v>
      </c>
      <c r="E7" s="37">
        <v>48.85</v>
      </c>
      <c r="F7" s="43">
        <v>736.85</v>
      </c>
      <c r="G7" s="43">
        <v>6.85</v>
      </c>
      <c r="H7" s="43">
        <v>6.85</v>
      </c>
    </row>
    <row r="8" spans="1:8" ht="14.4" x14ac:dyDescent="0.3">
      <c r="A8" s="36" t="s">
        <v>5</v>
      </c>
      <c r="B8" s="40">
        <v>996.44</v>
      </c>
      <c r="C8" s="40">
        <v>1023.0600000000001</v>
      </c>
      <c r="D8" s="40">
        <v>1060.25</v>
      </c>
      <c r="E8" s="37">
        <v>1036.92</v>
      </c>
      <c r="F8" s="43">
        <v>1115.06</v>
      </c>
      <c r="G8" s="43">
        <v>1190.96</v>
      </c>
      <c r="H8" s="43">
        <v>1168.68</v>
      </c>
    </row>
    <row r="9" spans="1:8" ht="14.4" x14ac:dyDescent="0.3">
      <c r="A9" s="36" t="s">
        <v>6</v>
      </c>
      <c r="B9" s="40">
        <v>0</v>
      </c>
      <c r="C9" s="40"/>
      <c r="D9" s="40">
        <v>0.18</v>
      </c>
      <c r="E9" s="37">
        <v>0.15</v>
      </c>
      <c r="F9" s="43">
        <v>0.41</v>
      </c>
      <c r="G9" s="43">
        <v>13.85</v>
      </c>
      <c r="H9" s="43">
        <v>22.56</v>
      </c>
    </row>
    <row r="10" spans="1:8" ht="14.4" x14ac:dyDescent="0.3">
      <c r="A10" s="36"/>
      <c r="B10" s="40">
        <f>SUM(B7:B9)</f>
        <v>4193.29</v>
      </c>
      <c r="C10" s="40">
        <f>SUM(C7:C9)</f>
        <v>1154.9100000000001</v>
      </c>
      <c r="D10" s="40">
        <f>SUM(D7:D9)</f>
        <v>1067.28</v>
      </c>
      <c r="E10" s="37">
        <f>SUM(E7:E9)</f>
        <v>1085.92</v>
      </c>
      <c r="F10" s="37">
        <f>SUM(F6:F9)</f>
        <v>2052.3199999999997</v>
      </c>
      <c r="G10" s="37">
        <f>SUM(G6:G9)</f>
        <v>1211.6599999999999</v>
      </c>
      <c r="H10" s="45">
        <f>SUM(H7:H9)</f>
        <v>1198.0899999999999</v>
      </c>
    </row>
    <row r="11" spans="1:8" ht="14.4" x14ac:dyDescent="0.3">
      <c r="A11" s="36"/>
      <c r="B11" s="40"/>
      <c r="C11" s="40"/>
      <c r="D11" s="40"/>
      <c r="E11" s="37"/>
      <c r="F11" s="38"/>
      <c r="G11" s="38"/>
      <c r="H11" s="41"/>
    </row>
    <row r="12" spans="1:8" ht="14.4" x14ac:dyDescent="0.3">
      <c r="A12" s="35" t="s">
        <v>7</v>
      </c>
      <c r="B12" s="40"/>
      <c r="C12" s="40"/>
      <c r="D12" s="40"/>
      <c r="E12" s="37"/>
      <c r="F12" s="38"/>
      <c r="G12" s="38"/>
      <c r="H12" s="41"/>
    </row>
    <row r="13" spans="1:8" ht="14.4" x14ac:dyDescent="0.3">
      <c r="A13" s="36"/>
      <c r="B13" s="40"/>
      <c r="C13" s="40"/>
      <c r="D13" s="40"/>
      <c r="E13" s="37"/>
      <c r="F13" s="38"/>
      <c r="G13" s="38"/>
      <c r="H13" s="41"/>
    </row>
    <row r="14" spans="1:8" ht="14.4" x14ac:dyDescent="0.3">
      <c r="A14" s="36" t="s">
        <v>23</v>
      </c>
      <c r="B14" s="40"/>
      <c r="C14" s="40"/>
      <c r="D14" s="40"/>
      <c r="E14" s="37">
        <v>326.07</v>
      </c>
      <c r="F14" s="43">
        <v>3505.01</v>
      </c>
      <c r="G14" s="43">
        <v>644.02</v>
      </c>
      <c r="H14" s="43">
        <v>218.6</v>
      </c>
    </row>
    <row r="15" spans="1:8" ht="14.4" x14ac:dyDescent="0.25">
      <c r="A15" s="36" t="s">
        <v>10</v>
      </c>
      <c r="B15" s="40">
        <v>4407.7</v>
      </c>
      <c r="C15" s="40">
        <f>1404.2+524.1</f>
        <v>1928.3000000000002</v>
      </c>
      <c r="D15" s="40"/>
      <c r="E15" s="36"/>
      <c r="F15" s="43" t="s">
        <v>25</v>
      </c>
      <c r="G15" s="36" t="s">
        <v>25</v>
      </c>
      <c r="H15" s="43" t="s">
        <v>25</v>
      </c>
    </row>
    <row r="16" spans="1:8" ht="14.4" x14ac:dyDescent="0.3">
      <c r="A16" s="36" t="s">
        <v>11</v>
      </c>
      <c r="B16" s="40">
        <v>1823.94</v>
      </c>
      <c r="C16" s="40"/>
      <c r="D16" s="40"/>
      <c r="E16" s="37"/>
      <c r="F16" s="43">
        <v>265.86</v>
      </c>
      <c r="G16" s="43">
        <v>16.95</v>
      </c>
      <c r="H16" s="43" t="s">
        <v>25</v>
      </c>
    </row>
    <row r="17" spans="1:8" ht="14.4" x14ac:dyDescent="0.3">
      <c r="A17" s="36" t="s">
        <v>12</v>
      </c>
      <c r="B17" s="40">
        <v>71</v>
      </c>
      <c r="C17" s="40"/>
      <c r="D17" s="40"/>
      <c r="E17" s="37"/>
      <c r="F17" s="43">
        <v>649.66</v>
      </c>
      <c r="G17" s="43">
        <v>22</v>
      </c>
      <c r="H17" s="43">
        <v>88.4</v>
      </c>
    </row>
    <row r="18" spans="1:8" ht="14.4" x14ac:dyDescent="0.3">
      <c r="A18" s="36" t="s">
        <v>8</v>
      </c>
      <c r="B18" s="40">
        <v>120.11</v>
      </c>
      <c r="C18" s="40">
        <v>119.02</v>
      </c>
      <c r="D18" s="40">
        <v>119.38</v>
      </c>
      <c r="E18" s="37">
        <v>137.51</v>
      </c>
      <c r="F18" s="43">
        <v>136.30000000000001</v>
      </c>
      <c r="G18" s="43">
        <v>162.09</v>
      </c>
      <c r="H18" s="43">
        <v>165.39</v>
      </c>
    </row>
    <row r="19" spans="1:8" ht="14.4" x14ac:dyDescent="0.3">
      <c r="A19" s="36" t="s">
        <v>9</v>
      </c>
      <c r="B19" s="40">
        <v>617.32000000000005</v>
      </c>
      <c r="C19" s="40">
        <v>40</v>
      </c>
      <c r="D19" s="40">
        <v>20</v>
      </c>
      <c r="E19" s="37">
        <v>74.42</v>
      </c>
      <c r="F19" s="43" t="s">
        <v>25</v>
      </c>
      <c r="G19" s="36" t="s">
        <v>25</v>
      </c>
      <c r="H19" s="43"/>
    </row>
    <row r="20" spans="1:8" ht="14.4" x14ac:dyDescent="0.25">
      <c r="A20" s="36"/>
      <c r="B20" s="40">
        <f>SUM(B15:B19)</f>
        <v>7040.0699999999988</v>
      </c>
      <c r="C20" s="40">
        <f>SUM(C15:C19)</f>
        <v>2087.3200000000002</v>
      </c>
      <c r="D20" s="40">
        <f>SUM(D15:D19)</f>
        <v>139.38</v>
      </c>
      <c r="E20" s="40">
        <f>SUM(E14:E19)</f>
        <v>538</v>
      </c>
      <c r="F20" s="40">
        <f>SUM(F14:F19)</f>
        <v>4556.8300000000008</v>
      </c>
      <c r="G20" s="42">
        <f>SUM(G14:G19)</f>
        <v>845.06000000000006</v>
      </c>
      <c r="H20" s="46">
        <f>SUM(H14:H19)</f>
        <v>472.39</v>
      </c>
    </row>
    <row r="21" spans="1:8" ht="14.4" x14ac:dyDescent="0.25">
      <c r="A21" s="36"/>
      <c r="B21" s="40"/>
      <c r="C21" s="40"/>
      <c r="D21" s="40"/>
      <c r="E21" s="40"/>
      <c r="F21" s="36"/>
      <c r="G21" s="36"/>
      <c r="H21" s="36"/>
    </row>
    <row r="22" spans="1:8" ht="14.4" x14ac:dyDescent="0.25">
      <c r="A22" s="36" t="s">
        <v>13</v>
      </c>
      <c r="B22" s="49">
        <f>B10-B20</f>
        <v>-2846.7799999999988</v>
      </c>
      <c r="C22" s="49">
        <f>C10-C20</f>
        <v>-932.41000000000008</v>
      </c>
      <c r="D22" s="49">
        <f>D10-D20</f>
        <v>927.9</v>
      </c>
      <c r="E22" s="49">
        <f>E10-E20</f>
        <v>547.92000000000007</v>
      </c>
      <c r="F22" s="50">
        <v>-2504.5</v>
      </c>
      <c r="G22" s="51">
        <v>366.6</v>
      </c>
      <c r="H22" s="50">
        <v>725.7</v>
      </c>
    </row>
    <row r="23" spans="1:8" ht="14.4" x14ac:dyDescent="0.3">
      <c r="A23" s="36"/>
      <c r="B23" s="40"/>
      <c r="C23" s="40"/>
      <c r="D23" s="40"/>
      <c r="E23" s="37"/>
      <c r="F23" s="38"/>
      <c r="G23" s="38"/>
      <c r="H23" s="38"/>
    </row>
    <row r="24" spans="1:8" ht="14.4" x14ac:dyDescent="0.3">
      <c r="A24" s="36" t="s">
        <v>14</v>
      </c>
      <c r="B24" s="40"/>
      <c r="C24" s="40"/>
      <c r="D24" s="40"/>
      <c r="E24" s="37"/>
      <c r="F24" s="38"/>
      <c r="G24" s="38"/>
      <c r="H24" s="38"/>
    </row>
    <row r="25" spans="1:8" ht="14.4" x14ac:dyDescent="0.3">
      <c r="A25" s="36"/>
      <c r="B25" s="40"/>
      <c r="C25" s="40"/>
      <c r="D25" s="40"/>
      <c r="E25" s="37"/>
      <c r="F25" s="38"/>
      <c r="G25" s="38"/>
      <c r="H25" s="38"/>
    </row>
    <row r="26" spans="1:8" ht="14.4" x14ac:dyDescent="0.25">
      <c r="A26" s="36" t="s">
        <v>15</v>
      </c>
      <c r="B26" s="40">
        <v>2795.19</v>
      </c>
      <c r="C26" s="40">
        <v>1512.54</v>
      </c>
      <c r="D26" s="40">
        <v>1512.72</v>
      </c>
      <c r="E26" s="40">
        <v>1512.87</v>
      </c>
      <c r="F26" s="43">
        <v>1313.28</v>
      </c>
      <c r="G26" s="43">
        <v>1327.28</v>
      </c>
      <c r="H26" s="43">
        <v>1349.84</v>
      </c>
    </row>
    <row r="27" spans="1:8" ht="14.4" x14ac:dyDescent="0.25">
      <c r="A27" s="36" t="s">
        <v>16</v>
      </c>
      <c r="B27" s="40">
        <v>733.94</v>
      </c>
      <c r="C27" s="40">
        <v>1084.18</v>
      </c>
      <c r="D27" s="40">
        <v>2011.9</v>
      </c>
      <c r="E27" s="40">
        <v>2559.67</v>
      </c>
      <c r="F27" s="43">
        <v>432.79</v>
      </c>
      <c r="G27" s="43">
        <v>785.51</v>
      </c>
      <c r="H27" s="43">
        <v>1488.65</v>
      </c>
    </row>
    <row r="28" spans="1:8" ht="14.4" x14ac:dyDescent="0.25">
      <c r="A28" s="36"/>
      <c r="B28" s="52">
        <f t="shared" ref="B28:C28" si="0">SUM(B26:B27)</f>
        <v>3529.13</v>
      </c>
      <c r="C28" s="52">
        <f t="shared" si="0"/>
        <v>2596.7200000000003</v>
      </c>
      <c r="D28" s="52">
        <f>SUM(D26:D27)</f>
        <v>3524.62</v>
      </c>
      <c r="E28" s="52">
        <f>SUM(E26:E27)</f>
        <v>4072.54</v>
      </c>
      <c r="F28" s="50">
        <v>1746.07</v>
      </c>
      <c r="G28" s="50">
        <v>2112.79</v>
      </c>
      <c r="H28" s="50">
        <f>SUM(H26:H27)</f>
        <v>2838.49</v>
      </c>
    </row>
    <row r="29" spans="1:8" x14ac:dyDescent="0.25">
      <c r="A29" s="34"/>
      <c r="B29" s="34"/>
      <c r="C29" s="34"/>
      <c r="D29" s="34"/>
      <c r="E29" s="34"/>
      <c r="F29" s="34"/>
      <c r="G29" s="34"/>
      <c r="H29" s="34"/>
    </row>
    <row r="30" spans="1:8" x14ac:dyDescent="0.25">
      <c r="A30" s="34"/>
      <c r="B30" s="34"/>
      <c r="C30" s="34"/>
      <c r="D30" s="34"/>
      <c r="E30" s="34"/>
      <c r="F30" s="34"/>
      <c r="G30" s="34"/>
      <c r="H30" s="34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7EA7-6B76-4729-94AA-8E3DEBFF6215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4</vt:i4>
      </vt:variant>
    </vt:vector>
  </HeadingPairs>
  <TitlesOfParts>
    <vt:vector size="12" baseType="lpstr">
      <vt:lpstr>2018</vt:lpstr>
      <vt:lpstr>2019</vt:lpstr>
      <vt:lpstr>2020</vt:lpstr>
      <vt:lpstr>2021</vt:lpstr>
      <vt:lpstr>2022</vt:lpstr>
      <vt:lpstr>2023</vt:lpstr>
      <vt:lpstr>2024</vt:lpstr>
      <vt:lpstr>Blad1</vt:lpstr>
      <vt:lpstr>'2018'!Afdrukbereik</vt:lpstr>
      <vt:lpstr>'2019'!Afdrukbereik</vt:lpstr>
      <vt:lpstr>'2020'!Afdrukbereik</vt:lpstr>
      <vt:lpstr>'2021'!Afdrukbereik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Graaf</dc:creator>
  <cp:lastModifiedBy>Arjen van Trigt</cp:lastModifiedBy>
  <cp:lastPrinted>2025-08-18T19:46:27Z</cp:lastPrinted>
  <dcterms:created xsi:type="dcterms:W3CDTF">2021-09-21T11:15:17Z</dcterms:created>
  <dcterms:modified xsi:type="dcterms:W3CDTF">2025-11-05T21:22:21Z</dcterms:modified>
</cp:coreProperties>
</file>